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0" windowWidth="23835" windowHeight="10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<sst xmlns="http://schemas.openxmlformats.org/spreadsheetml/2006/main" count="267" uniqueCount="105">
  <si>
    <t>Consultants</t>
  </si>
  <si>
    <t>Total Other Costs</t>
  </si>
  <si>
    <t>Modified Total Direct Costs</t>
  </si>
  <si>
    <t>Total Direct Cost</t>
  </si>
  <si>
    <t>Facilities &amp; Administrative Costs</t>
  </si>
  <si>
    <t>@</t>
  </si>
  <si>
    <t>Total Budget</t>
  </si>
  <si>
    <t>check</t>
  </si>
  <si>
    <t>FY17</t>
  </si>
  <si>
    <t xml:space="preserve">Project Title:  </t>
  </si>
  <si>
    <t>* Estimated Salary Increase:</t>
  </si>
  <si>
    <t>** Estimated Tuition Increase</t>
  </si>
  <si>
    <t>FY13</t>
  </si>
  <si>
    <t>FY16</t>
  </si>
  <si>
    <t>Total</t>
  </si>
  <si>
    <t>Start Date</t>
  </si>
  <si>
    <t>End Date</t>
  </si>
  <si>
    <t>Budget Item</t>
  </si>
  <si>
    <t>Months in FY</t>
  </si>
  <si>
    <t>Salaries*:</t>
  </si>
  <si>
    <t>Summer Rsch</t>
  </si>
  <si>
    <t>Base</t>
  </si>
  <si>
    <t># of Days</t>
  </si>
  <si>
    <t>Amount</t>
  </si>
  <si>
    <t>PI Name</t>
  </si>
  <si>
    <t>Total Summer Research</t>
  </si>
  <si>
    <t>months</t>
  </si>
  <si>
    <t>Faculty Release for 9 month</t>
  </si>
  <si>
    <t>Total Research Faculty &amp; Release Time</t>
  </si>
  <si>
    <t>Staff</t>
  </si>
  <si>
    <t>Staff #1</t>
  </si>
  <si>
    <t>Staff #2</t>
  </si>
  <si>
    <t>Total Staff</t>
  </si>
  <si>
    <t>Post Docs</t>
  </si>
  <si>
    <t>Post Doc #1</t>
  </si>
  <si>
    <t>Post Doc #2</t>
  </si>
  <si>
    <t>Total Post Docs</t>
  </si>
  <si>
    <t>Graduate Students</t>
  </si>
  <si>
    <t>Rate/mo</t>
  </si>
  <si>
    <t>Research Assistant(s) - AY</t>
  </si>
  <si>
    <t>Research Assistant(s) - Summer</t>
  </si>
  <si>
    <t>Total Research Assistants</t>
  </si>
  <si>
    <t>Undergraduate Students</t>
  </si>
  <si>
    <t>Rate/hr</t>
  </si>
  <si>
    <t>hours</t>
  </si>
  <si>
    <t>Student(s) - AY</t>
  </si>
  <si>
    <t>Student(s) - Summer</t>
  </si>
  <si>
    <t>Total Undergraduate Students</t>
  </si>
  <si>
    <t>Rate/Cr Hr</t>
  </si>
  <si>
    <t>Cr Hrs</t>
  </si>
  <si>
    <t>RA Tuition Compensation **</t>
  </si>
  <si>
    <t>Insurance</t>
  </si>
  <si>
    <t>Fringe Benefits:</t>
  </si>
  <si>
    <t>Rate</t>
  </si>
  <si>
    <t>per RA</t>
  </si>
  <si>
    <t>Rsch Fac &amp; Release Time</t>
  </si>
  <si>
    <t>RAs &amp; Undergraduate Students</t>
  </si>
  <si>
    <t># of RAs</t>
  </si>
  <si>
    <t>Unit Cost</t>
  </si>
  <si>
    <t>Rsch Asst - Fall health ins</t>
  </si>
  <si>
    <t>Rsch Asst - Sprg/Summer ins</t>
  </si>
  <si>
    <t>Total Fringe Benefits</t>
  </si>
  <si>
    <t>Total Salaries, Wages &amp; Fringe Benefits</t>
  </si>
  <si>
    <t>Equipment</t>
  </si>
  <si>
    <t>Travel</t>
  </si>
  <si>
    <t>Domestic</t>
  </si>
  <si>
    <t>Foreign</t>
  </si>
  <si>
    <t>Participant Costs</t>
  </si>
  <si>
    <t>Stipends</t>
  </si>
  <si>
    <t>Travel for participants</t>
  </si>
  <si>
    <t>Subsistence</t>
  </si>
  <si>
    <t>Other</t>
  </si>
  <si>
    <t>Total Participant Costs</t>
  </si>
  <si>
    <t>Other Costs</t>
  </si>
  <si>
    <t>Supplies</t>
  </si>
  <si>
    <t>Publication Costs</t>
  </si>
  <si>
    <t>PI:</t>
  </si>
  <si>
    <t>Agency:</t>
  </si>
  <si>
    <t>FY18</t>
  </si>
  <si>
    <t>FY19</t>
  </si>
  <si>
    <t xml:space="preserve">PI Name </t>
  </si>
  <si>
    <t xml:space="preserve">Release Time </t>
  </si>
  <si>
    <t>Research Faculty</t>
  </si>
  <si>
    <t>Staff #3</t>
  </si>
  <si>
    <t>Staff #4</t>
  </si>
  <si>
    <t>Staff #5</t>
  </si>
  <si>
    <t>Staff #6</t>
  </si>
  <si>
    <t>Staff #7</t>
  </si>
  <si>
    <t>Staff #8</t>
  </si>
  <si>
    <t>Staff #9</t>
  </si>
  <si>
    <t>Post Doc #3</t>
  </si>
  <si>
    <t>Post Doc #4</t>
  </si>
  <si>
    <t>Post Doc #5</t>
  </si>
  <si>
    <t>Post Doc #6</t>
  </si>
  <si>
    <t>Post Doc #7</t>
  </si>
  <si>
    <t>Post Doc #8</t>
  </si>
  <si>
    <t>Post Doc #9</t>
  </si>
  <si>
    <t>Post Doc #10</t>
  </si>
  <si>
    <t>High School Students</t>
  </si>
  <si>
    <t>High School Student(s) - AY</t>
  </si>
  <si>
    <t>High School Student(s) - Summer</t>
  </si>
  <si>
    <t>Temporary employees or High School Students</t>
  </si>
  <si>
    <t>FY20</t>
  </si>
  <si>
    <t>Subaward*</t>
  </si>
  <si>
    <t>* In the instance of a Subaward don't forget to add back in your F&amp;A for the 1st $25K of the subaward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</si>
</sst>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00"/>
    <numFmt numFmtId="166" formatCode="0.0%"/>
    <numFmt numFmtId="167" formatCode="_([$$-409]* #,##0.00_);_([$$-409]* \(#,##0.00\);_([$$-409]* &quot;-&quot;??_);_(@_)"/>
    <numFmt numFmtId="168" formatCode="_(* #,##0_);_(* \(#,##0\);_(* &quot;-&quot;??_);_(@_)"/>
    <numFmt numFmtId="169" formatCode="#,##0.0_);\(#,##0.0\)"/>
  </numFmts>
  <fonts count="44">
    <font>
      <sz val="11"/>
      <color indexed="8"/>
      <name val="Calibri"/>
      <family val="2"/>
    </font>
    <font>
      <b/>
      <sz val="10"/>
      <name val="Verdana"/>
      <family val="2"/>
    </font>
    <font>
      <i/>
      <sz val="10"/>
      <name val="Verdana"/>
      <family val="0"/>
    </font>
    <font>
      <b/>
      <i/>
      <sz val="10"/>
      <name val="Verdana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u val="single"/>
      <sz val="10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i/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sz val="8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3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2" fillId="0" borderId="3" applyNumberFormat="0" applyFill="0" applyAlignment="0" applyProtection="0"/>
    <xf numFmtId="0" fontId="23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left"/>
    </xf>
    <xf numFmtId="37" fontId="7" fillId="27" borderId="0" xfId="0" applyNumberFormat="1" applyFont="1" applyFill="1" applyAlignment="1">
      <alignment horizontal="center"/>
    </xf>
    <xf numFmtId="37" fontId="7" fillId="0" borderId="0" xfId="0" applyNumberFormat="1" applyFont="1" applyFill="1" applyAlignment="1">
      <alignment horizontal="center"/>
    </xf>
    <xf numFmtId="37" fontId="5" fillId="0" borderId="0" xfId="0" applyNumberFormat="1" applyFont="1" applyFill="1" applyAlignment="1">
      <alignment horizontal="center" wrapText="1"/>
    </xf>
    <xf numFmtId="164" fontId="5" fillId="33" borderId="0" xfId="0" applyNumberFormat="1" applyFont="1" applyFill="1" applyAlignment="1">
      <alignment horizontal="center"/>
    </xf>
    <xf numFmtId="37" fontId="7" fillId="0" borderId="0" xfId="0" applyNumberFormat="1" applyFont="1" applyFill="1" applyAlignment="1">
      <alignment horizontal="center" wrapText="1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37" fontId="5" fillId="0" borderId="0" xfId="0" applyNumberFormat="1" applyFont="1" applyBorder="1" applyAlignment="1">
      <alignment horizontal="center"/>
    </xf>
    <xf numFmtId="37" fontId="5" fillId="27" borderId="0" xfId="0" applyNumberFormat="1" applyFont="1" applyFill="1" applyBorder="1" applyAlignment="1">
      <alignment horizontal="center"/>
    </xf>
    <xf numFmtId="37" fontId="5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37" fontId="5" fillId="0" borderId="0" xfId="0" applyNumberFormat="1" applyFont="1" applyAlignment="1">
      <alignment/>
    </xf>
    <xf numFmtId="37" fontId="5" fillId="27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5" fontId="5" fillId="33" borderId="0" xfId="0" applyNumberFormat="1" applyFont="1" applyFill="1" applyAlignment="1">
      <alignment/>
    </xf>
    <xf numFmtId="0" fontId="5" fillId="33" borderId="0" xfId="0" applyFont="1" applyFill="1" applyAlignment="1">
      <alignment horizontal="center"/>
    </xf>
    <xf numFmtId="37" fontId="5" fillId="0" borderId="0" xfId="44" applyNumberFormat="1" applyFont="1" applyAlignment="1">
      <alignment/>
    </xf>
    <xf numFmtId="5" fontId="5" fillId="0" borderId="0" xfId="0" applyNumberFormat="1" applyFont="1" applyAlignment="1">
      <alignment/>
    </xf>
    <xf numFmtId="37" fontId="5" fillId="0" borderId="10" xfId="44" applyNumberFormat="1" applyFont="1" applyBorder="1" applyAlignment="1">
      <alignment/>
    </xf>
    <xf numFmtId="37" fontId="5" fillId="27" borderId="0" xfId="44" applyNumberFormat="1" applyFont="1" applyFill="1" applyBorder="1" applyAlignment="1">
      <alignment/>
    </xf>
    <xf numFmtId="37" fontId="5" fillId="0" borderId="10" xfId="0" applyNumberFormat="1" applyFont="1" applyBorder="1" applyAlignment="1">
      <alignment/>
    </xf>
    <xf numFmtId="37" fontId="5" fillId="27" borderId="0" xfId="44" applyNumberFormat="1" applyFont="1" applyFill="1" applyAlignment="1">
      <alignment/>
    </xf>
    <xf numFmtId="37" fontId="7" fillId="0" borderId="0" xfId="0" applyNumberFormat="1" applyFont="1" applyAlignment="1">
      <alignment horizontal="center"/>
    </xf>
    <xf numFmtId="37" fontId="5" fillId="33" borderId="0" xfId="0" applyNumberFormat="1" applyFont="1" applyFill="1" applyAlignment="1">
      <alignment/>
    </xf>
    <xf numFmtId="165" fontId="5" fillId="33" borderId="0" xfId="0" applyNumberFormat="1" applyFont="1" applyFill="1" applyAlignment="1">
      <alignment horizontal="center"/>
    </xf>
    <xf numFmtId="2" fontId="5" fillId="33" borderId="0" xfId="0" applyNumberFormat="1" applyFont="1" applyFill="1" applyAlignment="1">
      <alignment horizontal="center"/>
    </xf>
    <xf numFmtId="1" fontId="5" fillId="33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9" fontId="7" fillId="0" borderId="0" xfId="0" applyNumberFormat="1" applyFont="1" applyAlignment="1">
      <alignment horizontal="center"/>
    </xf>
    <xf numFmtId="39" fontId="5" fillId="33" borderId="0" xfId="0" applyNumberFormat="1" applyFont="1" applyFill="1" applyAlignment="1">
      <alignment horizontal="right"/>
    </xf>
    <xf numFmtId="0" fontId="5" fillId="33" borderId="0" xfId="0" applyNumberFormat="1" applyFont="1" applyFill="1" applyAlignment="1">
      <alignment horizontal="center"/>
    </xf>
    <xf numFmtId="37" fontId="5" fillId="0" borderId="0" xfId="44" applyNumberFormat="1" applyFont="1" applyBorder="1" applyAlignment="1">
      <alignment/>
    </xf>
    <xf numFmtId="39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9" fontId="7" fillId="0" borderId="0" xfId="0" applyNumberFormat="1" applyFont="1" applyAlignment="1">
      <alignment horizontal="center"/>
    </xf>
    <xf numFmtId="37" fontId="5" fillId="33" borderId="0" xfId="0" applyNumberFormat="1" applyFont="1" applyFill="1" applyAlignment="1">
      <alignment horizontal="center"/>
    </xf>
    <xf numFmtId="166" fontId="5" fillId="0" borderId="0" xfId="0" applyNumberFormat="1" applyFont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37" fontId="7" fillId="0" borderId="0" xfId="0" applyNumberFormat="1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37" fontId="5" fillId="33" borderId="0" xfId="44" applyNumberFormat="1" applyFont="1" applyFill="1" applyAlignment="1">
      <alignment/>
    </xf>
    <xf numFmtId="0" fontId="5" fillId="33" borderId="0" xfId="0" applyFont="1" applyFill="1" applyAlignment="1">
      <alignment/>
    </xf>
    <xf numFmtId="37" fontId="5" fillId="33" borderId="10" xfId="44" applyNumberFormat="1" applyFont="1" applyFill="1" applyBorder="1" applyAlignment="1">
      <alignment/>
    </xf>
    <xf numFmtId="37" fontId="5" fillId="0" borderId="11" xfId="44" applyNumberFormat="1" applyFont="1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37" fontId="4" fillId="0" borderId="0" xfId="44" applyNumberFormat="1" applyFont="1" applyFill="1" applyAlignment="1">
      <alignment/>
    </xf>
    <xf numFmtId="37" fontId="4" fillId="27" borderId="0" xfId="44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37" fontId="4" fillId="33" borderId="0" xfId="44" applyNumberFormat="1" applyFont="1" applyFill="1" applyAlignment="1">
      <alignment/>
    </xf>
    <xf numFmtId="37" fontId="4" fillId="33" borderId="0" xfId="0" applyNumberFormat="1" applyFont="1" applyFill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37" fontId="9" fillId="27" borderId="0" xfId="44" applyNumberFormat="1" applyFont="1" applyFill="1" applyAlignment="1">
      <alignment/>
    </xf>
    <xf numFmtId="0" fontId="9" fillId="0" borderId="0" xfId="0" applyFont="1" applyBorder="1" applyAlignment="1">
      <alignment/>
    </xf>
    <xf numFmtId="37" fontId="9" fillId="0" borderId="0" xfId="0" applyNumberFormat="1" applyFont="1" applyAlignment="1">
      <alignment/>
    </xf>
    <xf numFmtId="0" fontId="5" fillId="0" borderId="0" xfId="0" applyFont="1" applyBorder="1" applyAlignment="1" quotePrefix="1">
      <alignment horizontal="center"/>
    </xf>
    <xf numFmtId="166" fontId="5" fillId="0" borderId="0" xfId="57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37" fontId="5" fillId="0" borderId="12" xfId="44" applyNumberFormat="1" applyFont="1" applyBorder="1" applyAlignment="1">
      <alignment/>
    </xf>
    <xf numFmtId="0" fontId="10" fillId="0" borderId="0" xfId="0" applyFont="1" applyAlignment="1">
      <alignment/>
    </xf>
    <xf numFmtId="0" fontId="5" fillId="0" borderId="0" xfId="44" applyNumberFormat="1" applyFont="1" applyBorder="1" applyAlignment="1">
      <alignment/>
    </xf>
    <xf numFmtId="0" fontId="9" fillId="0" borderId="0" xfId="0" applyFont="1" applyAlignment="1" quotePrefix="1">
      <alignment/>
    </xf>
    <xf numFmtId="167" fontId="5" fillId="0" borderId="0" xfId="0" applyNumberFormat="1" applyFont="1" applyAlignment="1">
      <alignment/>
    </xf>
    <xf numFmtId="39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5" fontId="4" fillId="0" borderId="0" xfId="0" applyNumberFormat="1" applyFont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15" fillId="0" borderId="0" xfId="0" applyFont="1" applyAlignment="1">
      <alignment/>
    </xf>
    <xf numFmtId="39" fontId="5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166" fontId="43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/>
    </xf>
    <xf numFmtId="166" fontId="5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center"/>
    </xf>
    <xf numFmtId="37" fontId="5" fillId="0" borderId="0" xfId="44" applyNumberFormat="1" applyFont="1" applyFill="1" applyBorder="1" applyAlignment="1">
      <alignment/>
    </xf>
    <xf numFmtId="37" fontId="5" fillId="0" borderId="0" xfId="0" applyNumberFormat="1" applyFont="1" applyFill="1" applyAlignment="1">
      <alignment/>
    </xf>
    <xf numFmtId="37" fontId="9" fillId="0" borderId="0" xfId="44" applyNumberFormat="1" applyFont="1" applyAlignment="1" quotePrefix="1">
      <alignment/>
    </xf>
    <xf numFmtId="10" fontId="6" fillId="34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37" fontId="7" fillId="0" borderId="0" xfId="0" applyNumberFormat="1" applyFont="1" applyFill="1" applyAlignment="1">
      <alignment horizontal="center" wrapText="1"/>
    </xf>
    <xf numFmtId="0" fontId="4" fillId="16" borderId="0" xfId="0" applyFont="1" applyFill="1" applyAlignment="1">
      <alignment/>
    </xf>
    <xf numFmtId="37" fontId="4" fillId="16" borderId="0" xfId="0" applyNumberFormat="1" applyFont="1" applyFill="1" applyAlignment="1">
      <alignment/>
    </xf>
    <xf numFmtId="37" fontId="4" fillId="16" borderId="0" xfId="44" applyNumberFormat="1" applyFont="1" applyFill="1" applyAlignment="1">
      <alignment/>
    </xf>
    <xf numFmtId="0" fontId="5" fillId="16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36"/>
  <sheetViews>
    <sheetView tabSelected="1" zoomScalePageLayoutView="0" workbookViewId="0" topLeftCell="A1">
      <selection activeCell="K145" sqref="K145"/>
    </sheetView>
  </sheetViews>
  <sheetFormatPr defaultColWidth="8.7109375" defaultRowHeight="15"/>
  <cols>
    <col min="1" max="1" width="29.421875" style="3" customWidth="1"/>
    <col min="2" max="2" width="8.421875" style="3" hidden="1" customWidth="1"/>
    <col min="3" max="3" width="7.421875" style="3" hidden="1" customWidth="1"/>
    <col min="4" max="4" width="8.7109375" style="3" hidden="1" customWidth="1"/>
    <col min="5" max="5" width="0.42578125" style="3" customWidth="1"/>
    <col min="6" max="6" width="9.28125" style="3" bestFit="1" customWidth="1"/>
    <col min="7" max="7" width="8.00390625" style="3" bestFit="1" customWidth="1"/>
    <col min="8" max="8" width="8.7109375" style="3" customWidth="1"/>
    <col min="9" max="9" width="0.42578125" style="3" customWidth="1"/>
    <col min="10" max="10" width="8.421875" style="3" bestFit="1" customWidth="1"/>
    <col min="11" max="11" width="8.00390625" style="3" bestFit="1" customWidth="1"/>
    <col min="12" max="12" width="8.7109375" style="3" customWidth="1"/>
    <col min="13" max="13" width="0.42578125" style="3" customWidth="1"/>
    <col min="14" max="14" width="8.421875" style="3" customWidth="1"/>
    <col min="15" max="15" width="7.421875" style="3" customWidth="1"/>
    <col min="16" max="16" width="8.7109375" style="3" customWidth="1"/>
    <col min="17" max="17" width="0.42578125" style="3" customWidth="1"/>
    <col min="18" max="18" width="10.00390625" style="3" customWidth="1"/>
    <col min="19" max="19" width="8.00390625" style="3" customWidth="1"/>
    <col min="20" max="20" width="8.7109375" style="3" customWidth="1"/>
    <col min="21" max="21" width="0.42578125" style="3" customWidth="1"/>
    <col min="22" max="22" width="9.421875" style="3" customWidth="1"/>
    <col min="23" max="23" width="8.00390625" style="3" customWidth="1"/>
    <col min="24" max="24" width="8.7109375" style="3" customWidth="1"/>
    <col min="25" max="25" width="0.42578125" style="3" customWidth="1"/>
    <col min="26" max="26" width="10.140625" style="3" bestFit="1" customWidth="1"/>
    <col min="27" max="27" width="8.421875" style="3" customWidth="1"/>
    <col min="28" max="28" width="1.28515625" style="3" customWidth="1"/>
    <col min="29" max="31" width="8.421875" style="3" customWidth="1"/>
    <col min="32" max="16384" width="8.7109375" style="3" customWidth="1"/>
  </cols>
  <sheetData>
    <row r="1" spans="1:26" ht="12.75">
      <c r="A1" s="94" t="s">
        <v>77</v>
      </c>
      <c r="B1" s="94"/>
      <c r="C1" s="94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</row>
    <row r="2" spans="1:26" ht="12.75">
      <c r="A2" s="4" t="s">
        <v>76</v>
      </c>
      <c r="C2" s="1"/>
      <c r="D2" s="1"/>
      <c r="E2" s="1"/>
      <c r="F2" s="1"/>
      <c r="G2" s="1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</row>
    <row r="3" spans="1:26" ht="25.5" customHeight="1">
      <c r="A3" s="5" t="s">
        <v>9</v>
      </c>
      <c r="B3" s="6"/>
      <c r="C3" s="6"/>
      <c r="D3" s="6"/>
      <c r="E3" s="6"/>
      <c r="F3" s="80"/>
      <c r="G3" s="6"/>
      <c r="H3" s="6"/>
      <c r="I3" s="2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2"/>
    </row>
    <row r="4" spans="1:26" ht="12.75">
      <c r="A4" s="5" t="s">
        <v>10</v>
      </c>
      <c r="C4" s="6"/>
      <c r="D4" s="6"/>
      <c r="E4" s="6"/>
      <c r="F4" s="93">
        <v>0.03</v>
      </c>
      <c r="G4" s="6"/>
      <c r="H4" s="6"/>
      <c r="I4" s="2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2"/>
    </row>
    <row r="5" spans="1:26" ht="12.75">
      <c r="A5" s="7" t="s">
        <v>11</v>
      </c>
      <c r="C5" s="6"/>
      <c r="D5" s="6"/>
      <c r="E5" s="6"/>
      <c r="F5" s="93">
        <v>0.06</v>
      </c>
      <c r="G5" s="6"/>
      <c r="H5" s="6"/>
      <c r="I5" s="2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2"/>
    </row>
    <row r="6" spans="2:26" ht="12.75">
      <c r="B6" s="95" t="s">
        <v>12</v>
      </c>
      <c r="C6" s="95"/>
      <c r="D6" s="95"/>
      <c r="E6" s="8"/>
      <c r="G6" s="79" t="s">
        <v>13</v>
      </c>
      <c r="H6" s="79"/>
      <c r="I6" s="8"/>
      <c r="K6" s="9" t="s">
        <v>8</v>
      </c>
      <c r="L6" s="9"/>
      <c r="M6" s="8"/>
      <c r="O6" s="9" t="s">
        <v>78</v>
      </c>
      <c r="P6" s="9"/>
      <c r="Q6" s="8"/>
      <c r="S6" s="9" t="s">
        <v>79</v>
      </c>
      <c r="T6" s="9"/>
      <c r="U6" s="8"/>
      <c r="W6" s="9" t="s">
        <v>102</v>
      </c>
      <c r="X6" s="9"/>
      <c r="Y6" s="8"/>
      <c r="Z6" s="9" t="s">
        <v>14</v>
      </c>
    </row>
    <row r="7" spans="2:26" ht="25.5">
      <c r="B7" s="10" t="s">
        <v>15</v>
      </c>
      <c r="C7" s="11"/>
      <c r="D7" s="12"/>
      <c r="E7" s="8"/>
      <c r="F7" s="10" t="s">
        <v>15</v>
      </c>
      <c r="G7" s="11"/>
      <c r="H7" s="12"/>
      <c r="I7" s="8"/>
      <c r="J7" s="10" t="s">
        <v>15</v>
      </c>
      <c r="K7" s="11"/>
      <c r="L7" s="12"/>
      <c r="M7" s="8"/>
      <c r="N7" s="10" t="s">
        <v>15</v>
      </c>
      <c r="O7" s="11"/>
      <c r="P7" s="12"/>
      <c r="Q7" s="8"/>
      <c r="R7" s="10" t="s">
        <v>15</v>
      </c>
      <c r="S7" s="11"/>
      <c r="T7" s="12"/>
      <c r="U7" s="8"/>
      <c r="V7" s="10" t="s">
        <v>15</v>
      </c>
      <c r="W7" s="11"/>
      <c r="X7" s="12"/>
      <c r="Y7" s="8"/>
      <c r="Z7" s="13">
        <f>G7</f>
        <v>0</v>
      </c>
    </row>
    <row r="8" spans="2:26" ht="12.75">
      <c r="B8" s="10" t="s">
        <v>16</v>
      </c>
      <c r="C8" s="11"/>
      <c r="D8" s="12"/>
      <c r="E8" s="8"/>
      <c r="F8" s="10" t="s">
        <v>16</v>
      </c>
      <c r="G8" s="11"/>
      <c r="H8" s="12"/>
      <c r="I8" s="8"/>
      <c r="J8" s="10" t="s">
        <v>16</v>
      </c>
      <c r="K8" s="11"/>
      <c r="L8" s="12"/>
      <c r="M8" s="8"/>
      <c r="N8" s="10" t="s">
        <v>16</v>
      </c>
      <c r="O8" s="11"/>
      <c r="P8" s="12"/>
      <c r="Q8" s="8"/>
      <c r="R8" s="10" t="s">
        <v>16</v>
      </c>
      <c r="S8" s="11"/>
      <c r="T8" s="12"/>
      <c r="U8" s="8"/>
      <c r="V8" s="10" t="s">
        <v>16</v>
      </c>
      <c r="W8" s="11"/>
      <c r="X8" s="12"/>
      <c r="Y8" s="8"/>
      <c r="Z8" s="13">
        <f>W8</f>
        <v>0</v>
      </c>
    </row>
    <row r="9" spans="1:26" ht="12.75">
      <c r="A9" s="14" t="s">
        <v>17</v>
      </c>
      <c r="B9" s="3" t="s">
        <v>18</v>
      </c>
      <c r="D9" s="15">
        <f>ROUND((C8-C7)/30,0)</f>
        <v>0</v>
      </c>
      <c r="E9" s="16"/>
      <c r="F9" s="3" t="s">
        <v>18</v>
      </c>
      <c r="H9" s="15">
        <f>ROUND((G8-G7)/30,0)</f>
        <v>0</v>
      </c>
      <c r="I9" s="16"/>
      <c r="J9" s="3" t="s">
        <v>18</v>
      </c>
      <c r="L9" s="15">
        <f>ROUND((K8-K7)/30,0)</f>
        <v>0</v>
      </c>
      <c r="M9" s="16"/>
      <c r="N9" s="3" t="s">
        <v>18</v>
      </c>
      <c r="P9" s="15">
        <f>ROUND((O8-O7)/30,0)</f>
        <v>0</v>
      </c>
      <c r="Q9" s="16"/>
      <c r="R9" s="3" t="s">
        <v>18</v>
      </c>
      <c r="T9" s="15">
        <f>ROUND((S8-S7)/30,0)</f>
        <v>0</v>
      </c>
      <c r="U9" s="16"/>
      <c r="V9" s="3" t="s">
        <v>18</v>
      </c>
      <c r="X9" s="15">
        <f>ROUND((W8-W7)/30,0)</f>
        <v>0</v>
      </c>
      <c r="Y9" s="16"/>
      <c r="Z9" s="17">
        <f>ROUND(D9+H9+L9+P9+T9+X9,0)</f>
        <v>0</v>
      </c>
    </row>
    <row r="10" spans="1:26" ht="12.75">
      <c r="A10" s="18" t="s">
        <v>19</v>
      </c>
      <c r="B10" s="2"/>
      <c r="C10" s="2"/>
      <c r="E10" s="20"/>
      <c r="F10" s="2"/>
      <c r="G10" s="2"/>
      <c r="I10" s="20"/>
      <c r="J10" s="2"/>
      <c r="K10" s="2"/>
      <c r="M10" s="20"/>
      <c r="N10" s="2"/>
      <c r="O10" s="2"/>
      <c r="Q10" s="20"/>
      <c r="R10" s="2"/>
      <c r="S10" s="2"/>
      <c r="U10" s="20"/>
      <c r="V10" s="2"/>
      <c r="W10" s="2"/>
      <c r="Y10" s="20"/>
      <c r="Z10" s="19"/>
    </row>
    <row r="11" spans="1:26" ht="12.75">
      <c r="A11" s="21" t="s">
        <v>20</v>
      </c>
      <c r="B11" s="22" t="s">
        <v>21</v>
      </c>
      <c r="C11" s="22" t="s">
        <v>22</v>
      </c>
      <c r="D11" s="23" t="s">
        <v>23</v>
      </c>
      <c r="E11" s="20"/>
      <c r="F11" s="22" t="s">
        <v>21</v>
      </c>
      <c r="G11" s="22" t="s">
        <v>26</v>
      </c>
      <c r="H11" s="23" t="s">
        <v>23</v>
      </c>
      <c r="I11" s="20"/>
      <c r="J11" s="22" t="s">
        <v>21</v>
      </c>
      <c r="K11" s="22" t="s">
        <v>26</v>
      </c>
      <c r="L11" s="23" t="s">
        <v>23</v>
      </c>
      <c r="M11" s="20"/>
      <c r="N11" s="22" t="s">
        <v>21</v>
      </c>
      <c r="O11" s="22" t="s">
        <v>26</v>
      </c>
      <c r="P11" s="23" t="s">
        <v>23</v>
      </c>
      <c r="Q11" s="20"/>
      <c r="R11" s="22" t="s">
        <v>21</v>
      </c>
      <c r="S11" s="22" t="s">
        <v>26</v>
      </c>
      <c r="T11" s="23" t="s">
        <v>23</v>
      </c>
      <c r="U11" s="20"/>
      <c r="V11" s="22" t="s">
        <v>21</v>
      </c>
      <c r="W11" s="22" t="s">
        <v>26</v>
      </c>
      <c r="X11" s="23" t="s">
        <v>23</v>
      </c>
      <c r="Y11" s="20"/>
      <c r="Z11" s="19"/>
    </row>
    <row r="12" spans="1:26" ht="12.75">
      <c r="A12" s="3" t="s">
        <v>80</v>
      </c>
      <c r="B12" s="24"/>
      <c r="C12" s="25"/>
      <c r="D12" s="26">
        <f>ROUND(B12/195*C12,0)</f>
        <v>0</v>
      </c>
      <c r="E12" s="20"/>
      <c r="F12" s="81"/>
      <c r="G12" s="25"/>
      <c r="H12" s="26">
        <f>ROUND(F12/9*G12,0)</f>
        <v>0</v>
      </c>
      <c r="I12" s="20"/>
      <c r="J12" s="81">
        <f>ROUND(F12*(1+$F$4),0)</f>
        <v>0</v>
      </c>
      <c r="K12" s="25"/>
      <c r="L12" s="26">
        <f>ROUND(J12/9*K12,0)</f>
        <v>0</v>
      </c>
      <c r="M12" s="20"/>
      <c r="N12" s="81">
        <f>ROUND(J12*(1+$F$4),0)</f>
        <v>0</v>
      </c>
      <c r="O12" s="25"/>
      <c r="P12" s="26">
        <f>ROUND(N12/9*O12,0)</f>
        <v>0</v>
      </c>
      <c r="Q12" s="20"/>
      <c r="R12" s="81">
        <f>ROUND(N12*(1+$F$4),0)</f>
        <v>0</v>
      </c>
      <c r="S12" s="25"/>
      <c r="T12" s="26">
        <f>ROUND(R12/9*S12,0)</f>
        <v>0</v>
      </c>
      <c r="U12" s="20"/>
      <c r="V12" s="81">
        <f>ROUND(R12*(1+$F$4),0)</f>
        <v>0</v>
      </c>
      <c r="W12" s="25"/>
      <c r="X12" s="26">
        <f>ROUND(V12/9*W12,0)</f>
        <v>0</v>
      </c>
      <c r="Y12" s="20"/>
      <c r="Z12" s="19">
        <f>ROUND(D12+H12+L12+P12+T12+X12,0)</f>
        <v>0</v>
      </c>
    </row>
    <row r="13" spans="1:25" ht="12" customHeight="1">
      <c r="A13" s="3" t="s">
        <v>24</v>
      </c>
      <c r="B13" s="24"/>
      <c r="C13" s="25"/>
      <c r="D13" s="26">
        <f aca="true" t="shared" si="0" ref="D13:D18">ROUND(B13/195*C13,0)</f>
        <v>0</v>
      </c>
      <c r="E13" s="20"/>
      <c r="I13" s="20"/>
      <c r="M13" s="20"/>
      <c r="Q13" s="20"/>
      <c r="U13" s="20"/>
      <c r="Y13" s="20"/>
    </row>
    <row r="14" spans="1:26" ht="12.75" hidden="1">
      <c r="A14" s="3" t="s">
        <v>24</v>
      </c>
      <c r="B14" s="24"/>
      <c r="C14" s="25"/>
      <c r="D14" s="26">
        <f t="shared" si="0"/>
        <v>0</v>
      </c>
      <c r="E14" s="29"/>
      <c r="F14" s="19"/>
      <c r="G14" s="14"/>
      <c r="H14" s="42"/>
      <c r="I14" s="29"/>
      <c r="J14" s="19"/>
      <c r="K14" s="14"/>
      <c r="L14" s="42"/>
      <c r="M14" s="29"/>
      <c r="O14" s="14"/>
      <c r="P14" s="42"/>
      <c r="Q14" s="29"/>
      <c r="S14" s="14"/>
      <c r="T14" s="42"/>
      <c r="U14" s="29"/>
      <c r="W14" s="14"/>
      <c r="X14" s="42"/>
      <c r="Y14" s="29"/>
      <c r="Z14" s="82"/>
    </row>
    <row r="15" spans="1:26" ht="12.75" customHeight="1" hidden="1">
      <c r="A15" s="3" t="s">
        <v>24</v>
      </c>
      <c r="B15" s="24"/>
      <c r="C15" s="25"/>
      <c r="D15" s="26">
        <f t="shared" si="0"/>
        <v>0</v>
      </c>
      <c r="E15" s="29"/>
      <c r="F15" s="19"/>
      <c r="G15" s="14"/>
      <c r="H15" s="42"/>
      <c r="I15" s="29"/>
      <c r="J15" s="19"/>
      <c r="K15" s="14"/>
      <c r="L15" s="42"/>
      <c r="M15" s="29"/>
      <c r="O15" s="14"/>
      <c r="P15" s="42"/>
      <c r="Q15" s="29"/>
      <c r="S15" s="14"/>
      <c r="T15" s="42"/>
      <c r="U15" s="29"/>
      <c r="W15" s="14"/>
      <c r="X15" s="42"/>
      <c r="Y15" s="29"/>
      <c r="Z15" s="82"/>
    </row>
    <row r="16" spans="1:26" ht="12.75" hidden="1">
      <c r="A16" s="3" t="s">
        <v>24</v>
      </c>
      <c r="B16" s="24"/>
      <c r="C16" s="25"/>
      <c r="D16" s="26">
        <f t="shared" si="0"/>
        <v>0</v>
      </c>
      <c r="E16" s="29"/>
      <c r="F16" s="19"/>
      <c r="G16" s="14"/>
      <c r="H16" s="42"/>
      <c r="I16" s="29"/>
      <c r="J16" s="19"/>
      <c r="K16" s="14"/>
      <c r="L16" s="42"/>
      <c r="M16" s="29"/>
      <c r="O16" s="14"/>
      <c r="P16" s="42"/>
      <c r="Q16" s="29"/>
      <c r="S16" s="14"/>
      <c r="T16" s="42"/>
      <c r="U16" s="29"/>
      <c r="W16" s="14"/>
      <c r="X16" s="42"/>
      <c r="Y16" s="29"/>
      <c r="Z16" s="82"/>
    </row>
    <row r="17" spans="1:26" ht="12.75" hidden="1">
      <c r="A17" s="3" t="s">
        <v>24</v>
      </c>
      <c r="B17" s="24"/>
      <c r="C17" s="25"/>
      <c r="D17" s="26">
        <f t="shared" si="0"/>
        <v>0</v>
      </c>
      <c r="E17" s="29"/>
      <c r="F17" s="19"/>
      <c r="G17" s="14"/>
      <c r="H17" s="42"/>
      <c r="I17" s="29"/>
      <c r="J17" s="19"/>
      <c r="K17" s="14"/>
      <c r="L17" s="42"/>
      <c r="M17" s="29"/>
      <c r="O17" s="14"/>
      <c r="P17" s="42"/>
      <c r="Q17" s="29"/>
      <c r="S17" s="14"/>
      <c r="T17" s="42"/>
      <c r="U17" s="29"/>
      <c r="W17" s="14"/>
      <c r="X17" s="42"/>
      <c r="Y17" s="29"/>
      <c r="Z17" s="82"/>
    </row>
    <row r="18" spans="1:26" ht="12.75" hidden="1">
      <c r="A18" s="3" t="s">
        <v>24</v>
      </c>
      <c r="B18" s="24"/>
      <c r="C18" s="25"/>
      <c r="D18" s="26">
        <f t="shared" si="0"/>
        <v>0</v>
      </c>
      <c r="E18" s="29"/>
      <c r="F18" s="19"/>
      <c r="G18" s="14"/>
      <c r="H18" s="42"/>
      <c r="I18" s="29"/>
      <c r="J18" s="19"/>
      <c r="K18" s="14"/>
      <c r="L18" s="42"/>
      <c r="M18" s="29"/>
      <c r="O18" s="14"/>
      <c r="P18" s="42"/>
      <c r="Q18" s="29"/>
      <c r="S18" s="14"/>
      <c r="T18" s="42"/>
      <c r="U18" s="29"/>
      <c r="W18" s="14"/>
      <c r="X18" s="42"/>
      <c r="Y18" s="29"/>
      <c r="Z18" s="82"/>
    </row>
    <row r="19" spans="1:26" ht="15" customHeight="1" hidden="1">
      <c r="A19" s="3" t="s">
        <v>24</v>
      </c>
      <c r="B19" s="24"/>
      <c r="C19" s="25"/>
      <c r="D19" s="26">
        <f>ROUND(B19/195*C19,0)</f>
        <v>0</v>
      </c>
      <c r="E19" s="29"/>
      <c r="F19" s="19"/>
      <c r="G19" s="14"/>
      <c r="H19" s="42"/>
      <c r="I19" s="29"/>
      <c r="J19" s="19"/>
      <c r="K19" s="14"/>
      <c r="L19" s="42"/>
      <c r="M19" s="29"/>
      <c r="O19" s="14"/>
      <c r="P19" s="42"/>
      <c r="Q19" s="29"/>
      <c r="S19" s="14"/>
      <c r="T19" s="42"/>
      <c r="U19" s="29"/>
      <c r="W19" s="14"/>
      <c r="X19" s="42"/>
      <c r="Y19" s="29"/>
      <c r="Z19" s="82"/>
    </row>
    <row r="20" spans="1:26" ht="12.75" hidden="1">
      <c r="A20" s="3" t="s">
        <v>24</v>
      </c>
      <c r="B20" s="24"/>
      <c r="C20" s="25"/>
      <c r="D20" s="26">
        <f>ROUND(B20/195*C20,0)</f>
        <v>0</v>
      </c>
      <c r="E20" s="29"/>
      <c r="F20" s="19"/>
      <c r="G20" s="14"/>
      <c r="H20" s="42"/>
      <c r="I20" s="29"/>
      <c r="J20" s="19"/>
      <c r="K20" s="14"/>
      <c r="L20" s="42"/>
      <c r="M20" s="29"/>
      <c r="O20" s="14"/>
      <c r="P20" s="42"/>
      <c r="Q20" s="29"/>
      <c r="S20" s="14"/>
      <c r="T20" s="42"/>
      <c r="U20" s="29"/>
      <c r="W20" s="14"/>
      <c r="X20" s="42"/>
      <c r="Y20" s="29"/>
      <c r="Z20" s="82"/>
    </row>
    <row r="21" spans="1:26" ht="13.5" customHeight="1" hidden="1">
      <c r="A21" s="3" t="s">
        <v>24</v>
      </c>
      <c r="B21" s="24"/>
      <c r="C21" s="25"/>
      <c r="D21" s="26">
        <f>ROUND(B21/195*C21,0)</f>
        <v>0</v>
      </c>
      <c r="E21" s="29"/>
      <c r="F21" s="19"/>
      <c r="G21" s="14"/>
      <c r="H21" s="42"/>
      <c r="I21" s="29"/>
      <c r="J21" s="19"/>
      <c r="K21" s="14"/>
      <c r="L21" s="42"/>
      <c r="M21" s="29"/>
      <c r="O21" s="14"/>
      <c r="P21" s="42"/>
      <c r="Q21" s="29"/>
      <c r="S21" s="14"/>
      <c r="T21" s="42"/>
      <c r="U21" s="29"/>
      <c r="W21" s="14"/>
      <c r="X21" s="42"/>
      <c r="Y21" s="29"/>
      <c r="Z21" s="82"/>
    </row>
    <row r="22" spans="4:26" ht="12.75">
      <c r="D22" s="26"/>
      <c r="E22" s="29"/>
      <c r="F22" s="19"/>
      <c r="G22" s="14"/>
      <c r="H22" s="42"/>
      <c r="I22" s="29"/>
      <c r="J22" s="19"/>
      <c r="K22" s="14"/>
      <c r="L22" s="42"/>
      <c r="M22" s="29"/>
      <c r="O22" s="14"/>
      <c r="P22" s="42"/>
      <c r="Q22" s="29"/>
      <c r="S22" s="14"/>
      <c r="T22" s="42"/>
      <c r="U22" s="29"/>
      <c r="W22" s="14"/>
      <c r="X22" s="42"/>
      <c r="Y22" s="29"/>
      <c r="Z22" s="82"/>
    </row>
    <row r="23" spans="1:26" ht="12.75">
      <c r="A23" s="14" t="s">
        <v>25</v>
      </c>
      <c r="B23" s="27"/>
      <c r="C23" s="14"/>
      <c r="D23" s="26">
        <f>ROUND(SUM(D12:D22),0)</f>
        <v>0</v>
      </c>
      <c r="E23" s="31"/>
      <c r="F23" s="19"/>
      <c r="G23" s="14"/>
      <c r="H23" s="26">
        <f>ROUND(SUM(H12:H22),0)</f>
        <v>0</v>
      </c>
      <c r="I23" s="31"/>
      <c r="J23" s="19"/>
      <c r="K23" s="14"/>
      <c r="L23" s="26">
        <f>ROUND(SUM(L12:L22),0)</f>
        <v>0</v>
      </c>
      <c r="M23" s="31"/>
      <c r="O23" s="14"/>
      <c r="P23" s="26">
        <f>ROUND(SUM(P12:P22),0)</f>
        <v>0</v>
      </c>
      <c r="Q23" s="31"/>
      <c r="S23" s="14"/>
      <c r="T23" s="26">
        <f>ROUND(SUM(T12:T22),0)</f>
        <v>0</v>
      </c>
      <c r="U23" s="31"/>
      <c r="W23" s="14"/>
      <c r="X23" s="26">
        <f>ROUND(SUM(X12:X22),0)</f>
        <v>0</v>
      </c>
      <c r="Y23" s="31"/>
      <c r="Z23" s="19">
        <f>ROUND(D23+H23+L23+P23+T23+X23,0)</f>
        <v>0</v>
      </c>
    </row>
    <row r="24" spans="1:26" ht="12.75">
      <c r="A24" s="14"/>
      <c r="B24" s="27"/>
      <c r="C24" s="14"/>
      <c r="D24" s="26"/>
      <c r="E24" s="31"/>
      <c r="F24" s="19"/>
      <c r="G24" s="14"/>
      <c r="H24" s="26"/>
      <c r="I24" s="31"/>
      <c r="J24" s="19"/>
      <c r="K24" s="14"/>
      <c r="L24" s="26"/>
      <c r="M24" s="31"/>
      <c r="O24" s="14"/>
      <c r="P24" s="26"/>
      <c r="Q24" s="31"/>
      <c r="S24" s="14"/>
      <c r="T24" s="26"/>
      <c r="U24" s="31"/>
      <c r="W24" s="14"/>
      <c r="X24" s="26"/>
      <c r="Y24" s="31"/>
      <c r="Z24" s="26"/>
    </row>
    <row r="25" spans="1:26" ht="3" customHeight="1">
      <c r="A25" s="22" t="s">
        <v>81</v>
      </c>
      <c r="B25" s="32" t="s">
        <v>21</v>
      </c>
      <c r="C25" s="22" t="s">
        <v>26</v>
      </c>
      <c r="D25" s="26"/>
      <c r="E25" s="31"/>
      <c r="F25" s="32" t="s">
        <v>21</v>
      </c>
      <c r="G25" s="22" t="s">
        <v>26</v>
      </c>
      <c r="H25" s="26"/>
      <c r="I25" s="31"/>
      <c r="J25" s="22" t="s">
        <v>21</v>
      </c>
      <c r="K25" s="22" t="s">
        <v>26</v>
      </c>
      <c r="L25" s="26"/>
      <c r="M25" s="31"/>
      <c r="N25" s="22" t="s">
        <v>21</v>
      </c>
      <c r="O25" s="22" t="s">
        <v>26</v>
      </c>
      <c r="P25" s="26"/>
      <c r="Q25" s="31"/>
      <c r="R25" s="22" t="s">
        <v>21</v>
      </c>
      <c r="S25" s="22" t="s">
        <v>26</v>
      </c>
      <c r="T25" s="26"/>
      <c r="U25" s="31"/>
      <c r="V25" s="22" t="s">
        <v>21</v>
      </c>
      <c r="W25" s="22" t="s">
        <v>26</v>
      </c>
      <c r="X25" s="26"/>
      <c r="Y25" s="31"/>
      <c r="Z25" s="26"/>
    </row>
    <row r="26" spans="1:26" ht="12.75">
      <c r="A26" s="14" t="s">
        <v>27</v>
      </c>
      <c r="B26" s="33"/>
      <c r="C26" s="34"/>
      <c r="D26" s="26">
        <f>ROUND(B26/9*C26,0)</f>
        <v>0</v>
      </c>
      <c r="E26" s="31"/>
      <c r="F26" s="19">
        <f>ROUND(B26*(1+$F$4),2)</f>
        <v>0</v>
      </c>
      <c r="G26" s="35"/>
      <c r="H26" s="26">
        <f>ROUND(F26/9*G26,0)</f>
        <v>0</v>
      </c>
      <c r="I26" s="31"/>
      <c r="J26" s="19">
        <f>ROUND(F26*(1+$F$4),2)</f>
        <v>0</v>
      </c>
      <c r="K26" s="35"/>
      <c r="L26" s="26">
        <f>ROUND(J26/9*K26,0)</f>
        <v>0</v>
      </c>
      <c r="M26" s="31"/>
      <c r="N26" s="19">
        <f>ROUND(J26*(1+$F$4),2)</f>
        <v>0</v>
      </c>
      <c r="O26" s="35"/>
      <c r="P26" s="26">
        <f>ROUND(N26/9*O26,0)</f>
        <v>0</v>
      </c>
      <c r="Q26" s="31"/>
      <c r="R26" s="19">
        <f>ROUND(N26*(1+$F$4),2)</f>
        <v>0</v>
      </c>
      <c r="S26" s="35"/>
      <c r="T26" s="26">
        <f>ROUND(R26/9*S26,0)</f>
        <v>0</v>
      </c>
      <c r="U26" s="31"/>
      <c r="V26" s="19">
        <f>ROUND(R26*(1+$F$4),2)</f>
        <v>0</v>
      </c>
      <c r="W26" s="35"/>
      <c r="X26" s="26">
        <f>ROUND(V26/9*W26,0)</f>
        <v>0</v>
      </c>
      <c r="Y26" s="31"/>
      <c r="Z26" s="19">
        <f>ROUND(D25+H26+L26+P26+T26+X26,0)</f>
        <v>0</v>
      </c>
    </row>
    <row r="27" spans="1:26" ht="6" customHeight="1">
      <c r="A27" s="14"/>
      <c r="B27" s="33"/>
      <c r="C27" s="34"/>
      <c r="D27" s="26"/>
      <c r="E27" s="31"/>
      <c r="F27" s="19"/>
      <c r="G27" s="35"/>
      <c r="H27" s="26"/>
      <c r="I27" s="31"/>
      <c r="J27" s="19"/>
      <c r="K27" s="35"/>
      <c r="L27" s="26"/>
      <c r="M27" s="31"/>
      <c r="N27" s="19"/>
      <c r="O27" s="35"/>
      <c r="P27" s="26"/>
      <c r="Q27" s="31"/>
      <c r="R27" s="19"/>
      <c r="S27" s="35"/>
      <c r="T27" s="26"/>
      <c r="U27" s="31"/>
      <c r="V27" s="19"/>
      <c r="W27" s="35"/>
      <c r="X27" s="26"/>
      <c r="Y27" s="31"/>
      <c r="Z27" s="19"/>
    </row>
    <row r="28" spans="1:26" ht="12.75">
      <c r="A28" s="22" t="s">
        <v>82</v>
      </c>
      <c r="B28" s="33"/>
      <c r="C28" s="34"/>
      <c r="D28" s="26">
        <f>ROUND(B28/12*C28,0)</f>
        <v>0</v>
      </c>
      <c r="E28" s="26"/>
      <c r="F28" s="19"/>
      <c r="G28" s="35"/>
      <c r="H28" s="26"/>
      <c r="I28" s="31"/>
      <c r="J28" s="19"/>
      <c r="K28" s="35"/>
      <c r="L28" s="26"/>
      <c r="M28" s="31"/>
      <c r="N28" s="19"/>
      <c r="O28" s="35"/>
      <c r="P28" s="26"/>
      <c r="Q28" s="31"/>
      <c r="R28" s="19"/>
      <c r="S28" s="35"/>
      <c r="T28" s="26"/>
      <c r="U28" s="31"/>
      <c r="V28" s="19"/>
      <c r="W28" s="34"/>
      <c r="X28" s="26"/>
      <c r="Y28" s="31"/>
      <c r="Z28" s="19"/>
    </row>
    <row r="29" spans="1:26" ht="12.75">
      <c r="A29" s="14" t="s">
        <v>82</v>
      </c>
      <c r="B29" s="33"/>
      <c r="C29" s="34"/>
      <c r="D29" s="26"/>
      <c r="E29" s="31"/>
      <c r="F29" s="19">
        <f aca="true" t="shared" si="1" ref="F29:F37">ROUND(B29*(1+$F$4),2)</f>
        <v>0</v>
      </c>
      <c r="G29" s="35"/>
      <c r="H29" s="26">
        <f aca="true" t="shared" si="2" ref="H29:H37">ROUND(F29/12*G29,0)</f>
        <v>0</v>
      </c>
      <c r="I29" s="31"/>
      <c r="J29" s="19">
        <f aca="true" t="shared" si="3" ref="J29:J37">ROUND(F29*(1+$F$4),2)</f>
        <v>0</v>
      </c>
      <c r="K29" s="35"/>
      <c r="L29" s="26">
        <f aca="true" t="shared" si="4" ref="L29:L37">ROUND(J29/12*K29,0)</f>
        <v>0</v>
      </c>
      <c r="M29" s="31"/>
      <c r="N29" s="19">
        <f aca="true" t="shared" si="5" ref="N29:N37">ROUND(J29*(1+$F$4),2)</f>
        <v>0</v>
      </c>
      <c r="O29" s="35"/>
      <c r="P29" s="26">
        <f aca="true" t="shared" si="6" ref="P29:P37">ROUND(N29/12*O29,0)</f>
        <v>0</v>
      </c>
      <c r="Q29" s="31"/>
      <c r="R29" s="19">
        <f aca="true" t="shared" si="7" ref="R29:R37">ROUND(N29*(1+$F$4),2)</f>
        <v>0</v>
      </c>
      <c r="S29" s="35"/>
      <c r="T29" s="26">
        <f aca="true" t="shared" si="8" ref="T29:T37">ROUND(R29/12*S29,0)</f>
        <v>0</v>
      </c>
      <c r="U29" s="31"/>
      <c r="V29" s="19">
        <f aca="true" t="shared" si="9" ref="V29:V37">ROUND(R29*(1+$F$4),2)</f>
        <v>0</v>
      </c>
      <c r="W29" s="34"/>
      <c r="X29" s="26">
        <f aca="true" t="shared" si="10" ref="X29:X37">ROUND(V29/12*W29,0)</f>
        <v>0</v>
      </c>
      <c r="Y29" s="31"/>
      <c r="Z29" s="19">
        <f aca="true" t="shared" si="11" ref="Z29:Z36">ROUND(D27+H29+L29+P29+T29+X29,0)</f>
        <v>0</v>
      </c>
    </row>
    <row r="30" spans="1:26" ht="13.5" customHeight="1" hidden="1">
      <c r="A30" s="14" t="s">
        <v>82</v>
      </c>
      <c r="B30" s="33"/>
      <c r="C30" s="34"/>
      <c r="D30" s="26"/>
      <c r="E30" s="31"/>
      <c r="F30" s="19">
        <f t="shared" si="1"/>
        <v>0</v>
      </c>
      <c r="G30" s="35"/>
      <c r="H30" s="26">
        <f t="shared" si="2"/>
        <v>0</v>
      </c>
      <c r="I30" s="31"/>
      <c r="J30" s="19">
        <f t="shared" si="3"/>
        <v>0</v>
      </c>
      <c r="K30" s="35"/>
      <c r="L30" s="26">
        <f t="shared" si="4"/>
        <v>0</v>
      </c>
      <c r="M30" s="31"/>
      <c r="N30" s="19">
        <f t="shared" si="5"/>
        <v>0</v>
      </c>
      <c r="O30" s="35"/>
      <c r="P30" s="26">
        <f t="shared" si="6"/>
        <v>0</v>
      </c>
      <c r="Q30" s="31"/>
      <c r="R30" s="19">
        <f t="shared" si="7"/>
        <v>0</v>
      </c>
      <c r="S30" s="35"/>
      <c r="T30" s="26">
        <f t="shared" si="8"/>
        <v>0</v>
      </c>
      <c r="U30" s="31"/>
      <c r="V30" s="19">
        <f t="shared" si="9"/>
        <v>0</v>
      </c>
      <c r="W30" s="34"/>
      <c r="X30" s="26">
        <f t="shared" si="10"/>
        <v>0</v>
      </c>
      <c r="Y30" s="31"/>
      <c r="Z30" s="19">
        <f t="shared" si="11"/>
        <v>0</v>
      </c>
    </row>
    <row r="31" spans="1:26" ht="12.75" customHeight="1" hidden="1">
      <c r="A31" s="14" t="s">
        <v>82</v>
      </c>
      <c r="B31" s="33"/>
      <c r="C31" s="34"/>
      <c r="D31" s="26"/>
      <c r="E31" s="31"/>
      <c r="F31" s="19">
        <f t="shared" si="1"/>
        <v>0</v>
      </c>
      <c r="G31" s="35"/>
      <c r="H31" s="26">
        <f t="shared" si="2"/>
        <v>0</v>
      </c>
      <c r="I31" s="31"/>
      <c r="J31" s="19">
        <f t="shared" si="3"/>
        <v>0</v>
      </c>
      <c r="K31" s="35"/>
      <c r="L31" s="26">
        <f t="shared" si="4"/>
        <v>0</v>
      </c>
      <c r="M31" s="31"/>
      <c r="N31" s="19">
        <f t="shared" si="5"/>
        <v>0</v>
      </c>
      <c r="O31" s="35"/>
      <c r="P31" s="26">
        <f t="shared" si="6"/>
        <v>0</v>
      </c>
      <c r="Q31" s="31"/>
      <c r="R31" s="19">
        <f t="shared" si="7"/>
        <v>0</v>
      </c>
      <c r="S31" s="35"/>
      <c r="T31" s="26">
        <f t="shared" si="8"/>
        <v>0</v>
      </c>
      <c r="U31" s="31"/>
      <c r="V31" s="19">
        <f t="shared" si="9"/>
        <v>0</v>
      </c>
      <c r="W31" s="34"/>
      <c r="X31" s="26">
        <f t="shared" si="10"/>
        <v>0</v>
      </c>
      <c r="Y31" s="31"/>
      <c r="Z31" s="19">
        <f t="shared" si="11"/>
        <v>0</v>
      </c>
    </row>
    <row r="32" spans="1:26" ht="12.75" hidden="1">
      <c r="A32" s="14" t="s">
        <v>82</v>
      </c>
      <c r="B32" s="33"/>
      <c r="C32" s="34"/>
      <c r="D32" s="26"/>
      <c r="E32" s="31"/>
      <c r="F32" s="19">
        <f t="shared" si="1"/>
        <v>0</v>
      </c>
      <c r="G32" s="35"/>
      <c r="H32" s="26">
        <f t="shared" si="2"/>
        <v>0</v>
      </c>
      <c r="I32" s="31"/>
      <c r="J32" s="19">
        <f t="shared" si="3"/>
        <v>0</v>
      </c>
      <c r="K32" s="35"/>
      <c r="L32" s="26">
        <f t="shared" si="4"/>
        <v>0</v>
      </c>
      <c r="M32" s="31"/>
      <c r="N32" s="19">
        <f t="shared" si="5"/>
        <v>0</v>
      </c>
      <c r="O32" s="35"/>
      <c r="P32" s="26">
        <f t="shared" si="6"/>
        <v>0</v>
      </c>
      <c r="Q32" s="31"/>
      <c r="R32" s="19">
        <f t="shared" si="7"/>
        <v>0</v>
      </c>
      <c r="S32" s="35"/>
      <c r="T32" s="26">
        <f t="shared" si="8"/>
        <v>0</v>
      </c>
      <c r="U32" s="31"/>
      <c r="V32" s="19">
        <f t="shared" si="9"/>
        <v>0</v>
      </c>
      <c r="W32" s="34"/>
      <c r="X32" s="26">
        <f t="shared" si="10"/>
        <v>0</v>
      </c>
      <c r="Y32" s="31"/>
      <c r="Z32" s="19">
        <f t="shared" si="11"/>
        <v>0</v>
      </c>
    </row>
    <row r="33" spans="1:26" ht="12.75" customHeight="1" hidden="1">
      <c r="A33" s="14" t="s">
        <v>82</v>
      </c>
      <c r="B33" s="33"/>
      <c r="C33" s="34"/>
      <c r="D33" s="26"/>
      <c r="E33" s="31"/>
      <c r="F33" s="19">
        <f t="shared" si="1"/>
        <v>0</v>
      </c>
      <c r="G33" s="35"/>
      <c r="H33" s="26">
        <f t="shared" si="2"/>
        <v>0</v>
      </c>
      <c r="I33" s="31"/>
      <c r="J33" s="19">
        <f t="shared" si="3"/>
        <v>0</v>
      </c>
      <c r="K33" s="35"/>
      <c r="L33" s="26">
        <f t="shared" si="4"/>
        <v>0</v>
      </c>
      <c r="M33" s="31"/>
      <c r="N33" s="19">
        <f t="shared" si="5"/>
        <v>0</v>
      </c>
      <c r="O33" s="35"/>
      <c r="P33" s="26">
        <f t="shared" si="6"/>
        <v>0</v>
      </c>
      <c r="Q33" s="31"/>
      <c r="R33" s="19">
        <f t="shared" si="7"/>
        <v>0</v>
      </c>
      <c r="S33" s="35"/>
      <c r="T33" s="26">
        <f t="shared" si="8"/>
        <v>0</v>
      </c>
      <c r="U33" s="31"/>
      <c r="V33" s="19">
        <f t="shared" si="9"/>
        <v>0</v>
      </c>
      <c r="W33" s="34"/>
      <c r="X33" s="26">
        <f t="shared" si="10"/>
        <v>0</v>
      </c>
      <c r="Y33" s="31"/>
      <c r="Z33" s="19">
        <f t="shared" si="11"/>
        <v>0</v>
      </c>
    </row>
    <row r="34" spans="1:26" ht="12.75" hidden="1">
      <c r="A34" s="14" t="s">
        <v>82</v>
      </c>
      <c r="B34" s="33"/>
      <c r="C34" s="34"/>
      <c r="D34" s="26"/>
      <c r="E34" s="31"/>
      <c r="F34" s="19">
        <f t="shared" si="1"/>
        <v>0</v>
      </c>
      <c r="G34" s="35"/>
      <c r="H34" s="26">
        <f t="shared" si="2"/>
        <v>0</v>
      </c>
      <c r="I34" s="31"/>
      <c r="J34" s="19">
        <f t="shared" si="3"/>
        <v>0</v>
      </c>
      <c r="K34" s="35"/>
      <c r="L34" s="26">
        <f t="shared" si="4"/>
        <v>0</v>
      </c>
      <c r="M34" s="31"/>
      <c r="N34" s="19">
        <f t="shared" si="5"/>
        <v>0</v>
      </c>
      <c r="O34" s="35"/>
      <c r="P34" s="26">
        <f t="shared" si="6"/>
        <v>0</v>
      </c>
      <c r="Q34" s="31"/>
      <c r="R34" s="19">
        <f t="shared" si="7"/>
        <v>0</v>
      </c>
      <c r="S34" s="35"/>
      <c r="T34" s="26">
        <f t="shared" si="8"/>
        <v>0</v>
      </c>
      <c r="U34" s="31"/>
      <c r="V34" s="19">
        <f t="shared" si="9"/>
        <v>0</v>
      </c>
      <c r="W34" s="34"/>
      <c r="X34" s="26">
        <f t="shared" si="10"/>
        <v>0</v>
      </c>
      <c r="Y34" s="31"/>
      <c r="Z34" s="19">
        <f t="shared" si="11"/>
        <v>0</v>
      </c>
    </row>
    <row r="35" spans="1:26" ht="12.75" hidden="1">
      <c r="A35" s="14" t="s">
        <v>82</v>
      </c>
      <c r="B35" s="33"/>
      <c r="C35" s="34"/>
      <c r="D35" s="26"/>
      <c r="E35" s="31"/>
      <c r="F35" s="19">
        <f t="shared" si="1"/>
        <v>0</v>
      </c>
      <c r="G35" s="35"/>
      <c r="H35" s="26">
        <f t="shared" si="2"/>
        <v>0</v>
      </c>
      <c r="I35" s="31"/>
      <c r="J35" s="19">
        <f t="shared" si="3"/>
        <v>0</v>
      </c>
      <c r="K35" s="35"/>
      <c r="L35" s="26">
        <f t="shared" si="4"/>
        <v>0</v>
      </c>
      <c r="M35" s="31"/>
      <c r="N35" s="19">
        <f t="shared" si="5"/>
        <v>0</v>
      </c>
      <c r="O35" s="35"/>
      <c r="P35" s="26">
        <f t="shared" si="6"/>
        <v>0</v>
      </c>
      <c r="Q35" s="31"/>
      <c r="R35" s="19">
        <f t="shared" si="7"/>
        <v>0</v>
      </c>
      <c r="S35" s="35"/>
      <c r="T35" s="26">
        <f t="shared" si="8"/>
        <v>0</v>
      </c>
      <c r="U35" s="31"/>
      <c r="V35" s="19">
        <f t="shared" si="9"/>
        <v>0</v>
      </c>
      <c r="W35" s="34"/>
      <c r="X35" s="26">
        <f t="shared" si="10"/>
        <v>0</v>
      </c>
      <c r="Y35" s="31"/>
      <c r="Z35" s="19">
        <f t="shared" si="11"/>
        <v>0</v>
      </c>
    </row>
    <row r="36" spans="1:26" ht="12.75" hidden="1">
      <c r="A36" s="14" t="s">
        <v>82</v>
      </c>
      <c r="B36" s="33"/>
      <c r="C36" s="34"/>
      <c r="D36" s="26"/>
      <c r="E36" s="31"/>
      <c r="F36" s="19">
        <f t="shared" si="1"/>
        <v>0</v>
      </c>
      <c r="G36" s="35"/>
      <c r="H36" s="26">
        <f t="shared" si="2"/>
        <v>0</v>
      </c>
      <c r="I36" s="31"/>
      <c r="J36" s="19">
        <f t="shared" si="3"/>
        <v>0</v>
      </c>
      <c r="K36" s="35"/>
      <c r="L36" s="26">
        <f t="shared" si="4"/>
        <v>0</v>
      </c>
      <c r="M36" s="31"/>
      <c r="N36" s="19">
        <f t="shared" si="5"/>
        <v>0</v>
      </c>
      <c r="O36" s="35"/>
      <c r="P36" s="26">
        <f t="shared" si="6"/>
        <v>0</v>
      </c>
      <c r="Q36" s="31"/>
      <c r="R36" s="19">
        <f t="shared" si="7"/>
        <v>0</v>
      </c>
      <c r="S36" s="35"/>
      <c r="T36" s="26">
        <f t="shared" si="8"/>
        <v>0</v>
      </c>
      <c r="U36" s="31"/>
      <c r="V36" s="19">
        <f t="shared" si="9"/>
        <v>0</v>
      </c>
      <c r="W36" s="34"/>
      <c r="X36" s="26">
        <f t="shared" si="10"/>
        <v>0</v>
      </c>
      <c r="Y36" s="31"/>
      <c r="Z36" s="19">
        <f t="shared" si="11"/>
        <v>0</v>
      </c>
    </row>
    <row r="37" spans="1:26" ht="15" customHeight="1" hidden="1">
      <c r="A37" s="14" t="s">
        <v>82</v>
      </c>
      <c r="B37" s="33"/>
      <c r="C37" s="25"/>
      <c r="D37" s="26">
        <f>ROUND(B37/12*C37,0)</f>
        <v>0</v>
      </c>
      <c r="E37" s="31"/>
      <c r="F37" s="19">
        <f t="shared" si="1"/>
        <v>0</v>
      </c>
      <c r="G37" s="25"/>
      <c r="H37" s="26">
        <f t="shared" si="2"/>
        <v>0</v>
      </c>
      <c r="I37" s="31"/>
      <c r="J37" s="19">
        <f t="shared" si="3"/>
        <v>0</v>
      </c>
      <c r="K37" s="25"/>
      <c r="L37" s="26">
        <f t="shared" si="4"/>
        <v>0</v>
      </c>
      <c r="M37" s="31"/>
      <c r="N37" s="19">
        <f t="shared" si="5"/>
        <v>0</v>
      </c>
      <c r="O37" s="25"/>
      <c r="P37" s="26">
        <f t="shared" si="6"/>
        <v>0</v>
      </c>
      <c r="Q37" s="31"/>
      <c r="R37" s="19">
        <f t="shared" si="7"/>
        <v>0</v>
      </c>
      <c r="S37" s="36"/>
      <c r="T37" s="26">
        <f t="shared" si="8"/>
        <v>0</v>
      </c>
      <c r="U37" s="31"/>
      <c r="V37" s="19">
        <f t="shared" si="9"/>
        <v>0</v>
      </c>
      <c r="W37" s="36"/>
      <c r="X37" s="26">
        <f t="shared" si="10"/>
        <v>0</v>
      </c>
      <c r="Y37" s="31"/>
      <c r="Z37" s="19">
        <f>ROUND(D37+H37+L37+P37+T37+X37,0)</f>
        <v>0</v>
      </c>
    </row>
    <row r="38" spans="1:26" ht="12.75">
      <c r="A38" s="14"/>
      <c r="B38" s="19"/>
      <c r="C38" s="14"/>
      <c r="D38" s="28"/>
      <c r="E38" s="31"/>
      <c r="F38" s="19"/>
      <c r="G38" s="14"/>
      <c r="H38" s="28"/>
      <c r="I38" s="31"/>
      <c r="J38" s="19"/>
      <c r="K38" s="14"/>
      <c r="L38" s="28"/>
      <c r="M38" s="31"/>
      <c r="O38" s="14"/>
      <c r="P38" s="28"/>
      <c r="Q38" s="31"/>
      <c r="R38" s="83"/>
      <c r="S38" s="14"/>
      <c r="T38" s="28"/>
      <c r="U38" s="31"/>
      <c r="W38" s="14"/>
      <c r="X38" s="28"/>
      <c r="Y38" s="31"/>
      <c r="Z38" s="28"/>
    </row>
    <row r="39" spans="1:26" ht="15" customHeight="1">
      <c r="A39" s="37" t="s">
        <v>28</v>
      </c>
      <c r="B39" s="19"/>
      <c r="C39" s="14"/>
      <c r="D39" s="26">
        <f>ROUND(SUM(D26:D38),0)</f>
        <v>0</v>
      </c>
      <c r="E39" s="31"/>
      <c r="F39" s="19"/>
      <c r="G39" s="14"/>
      <c r="H39" s="26">
        <f>ROUND(SUM(H26:H38),0)</f>
        <v>0</v>
      </c>
      <c r="I39" s="31"/>
      <c r="J39" s="19"/>
      <c r="K39" s="14"/>
      <c r="L39" s="26">
        <f>ROUND(SUM(L26:L38),0)</f>
        <v>0</v>
      </c>
      <c r="M39" s="31"/>
      <c r="O39" s="14"/>
      <c r="P39" s="26">
        <f>ROUND(SUM(P26:P38),0)</f>
        <v>0</v>
      </c>
      <c r="Q39" s="31"/>
      <c r="S39" s="14"/>
      <c r="T39" s="26">
        <f>ROUND(SUM(T26:T38),0)</f>
        <v>0</v>
      </c>
      <c r="U39" s="31"/>
      <c r="W39" s="14"/>
      <c r="X39" s="26">
        <f>ROUND(SUM(X26:X38),0)</f>
        <v>0</v>
      </c>
      <c r="Y39" s="31"/>
      <c r="Z39" s="19">
        <f>ROUND(D39+H39+L39+P39+T39+X39,0)</f>
        <v>0</v>
      </c>
    </row>
    <row r="40" spans="1:26" ht="12.75">
      <c r="A40" s="37"/>
      <c r="B40" s="19"/>
      <c r="C40" s="14"/>
      <c r="D40" s="26"/>
      <c r="E40" s="31"/>
      <c r="F40" s="19"/>
      <c r="G40" s="14"/>
      <c r="H40" s="26"/>
      <c r="I40" s="31"/>
      <c r="J40" s="19"/>
      <c r="K40" s="14"/>
      <c r="L40" s="26"/>
      <c r="M40" s="31"/>
      <c r="O40" s="14"/>
      <c r="P40" s="26"/>
      <c r="Q40" s="31"/>
      <c r="S40" s="14"/>
      <c r="T40" s="26"/>
      <c r="U40" s="31"/>
      <c r="W40" s="14"/>
      <c r="X40" s="26"/>
      <c r="Y40" s="31"/>
      <c r="Z40" s="26"/>
    </row>
    <row r="41" spans="1:26" ht="12.75">
      <c r="A41" s="38" t="s">
        <v>29</v>
      </c>
      <c r="B41" s="32" t="s">
        <v>21</v>
      </c>
      <c r="C41" s="22" t="s">
        <v>26</v>
      </c>
      <c r="D41" s="26"/>
      <c r="E41" s="31"/>
      <c r="F41" s="32" t="s">
        <v>21</v>
      </c>
      <c r="G41" s="22" t="s">
        <v>26</v>
      </c>
      <c r="H41" s="26"/>
      <c r="I41" s="31"/>
      <c r="J41" s="22" t="s">
        <v>21</v>
      </c>
      <c r="K41" s="22" t="s">
        <v>26</v>
      </c>
      <c r="L41" s="26"/>
      <c r="M41" s="31"/>
      <c r="N41" s="22" t="s">
        <v>21</v>
      </c>
      <c r="O41" s="22" t="s">
        <v>26</v>
      </c>
      <c r="P41" s="26"/>
      <c r="Q41" s="31"/>
      <c r="R41" s="22" t="s">
        <v>21</v>
      </c>
      <c r="S41" s="22" t="s">
        <v>26</v>
      </c>
      <c r="T41" s="26"/>
      <c r="U41" s="31"/>
      <c r="V41" s="22" t="s">
        <v>21</v>
      </c>
      <c r="W41" s="22" t="s">
        <v>26</v>
      </c>
      <c r="X41" s="26"/>
      <c r="Y41" s="31"/>
      <c r="Z41" s="26"/>
    </row>
    <row r="42" spans="1:26" ht="12.75">
      <c r="A42" s="37" t="s">
        <v>30</v>
      </c>
      <c r="B42" s="33"/>
      <c r="C42" s="25"/>
      <c r="D42" s="26">
        <f>ROUND(B42/12*C42,0)</f>
        <v>0</v>
      </c>
      <c r="E42" s="31"/>
      <c r="F42" s="19">
        <f>ROUND(B42*(1+$F$4),2)</f>
        <v>0</v>
      </c>
      <c r="G42" s="25"/>
      <c r="H42" s="26">
        <f aca="true" t="shared" si="12" ref="H42:H47">ROUND(F42/12*G42,0)</f>
        <v>0</v>
      </c>
      <c r="I42" s="31"/>
      <c r="J42" s="19">
        <f>ROUND(F42*(1+$F$4),2)</f>
        <v>0</v>
      </c>
      <c r="K42" s="25"/>
      <c r="L42" s="26">
        <f aca="true" t="shared" si="13" ref="L42:L47">ROUND(J42/12*K42,0)</f>
        <v>0</v>
      </c>
      <c r="M42" s="31"/>
      <c r="N42" s="19">
        <f>ROUND(J42*(1+$F$4),2)</f>
        <v>0</v>
      </c>
      <c r="O42" s="25"/>
      <c r="P42" s="26">
        <f aca="true" t="shared" si="14" ref="P42:P47">ROUND(N42/12*O42,0)</f>
        <v>0</v>
      </c>
      <c r="Q42" s="31"/>
      <c r="R42" s="19">
        <f>ROUND(N42*(1+$F$4),2)</f>
        <v>0</v>
      </c>
      <c r="S42" s="25"/>
      <c r="T42" s="26">
        <f aca="true" t="shared" si="15" ref="T42:T47">ROUND(R42/12*S42,0)</f>
        <v>0</v>
      </c>
      <c r="U42" s="31"/>
      <c r="V42" s="19">
        <f>ROUND(R42*(1+$F$4),2)</f>
        <v>0</v>
      </c>
      <c r="W42" s="25"/>
      <c r="X42" s="26">
        <f>ROUND(V42/12*W42,0)</f>
        <v>0</v>
      </c>
      <c r="Y42" s="31"/>
      <c r="Z42" s="19">
        <f>ROUND(D42+H42+L42+P42+T42+X42,0)</f>
        <v>0</v>
      </c>
    </row>
    <row r="43" spans="1:26" ht="15.75" customHeight="1" hidden="1">
      <c r="A43" s="37" t="s">
        <v>31</v>
      </c>
      <c r="B43" s="33"/>
      <c r="C43" s="25"/>
      <c r="D43" s="26">
        <f>ROUND(B43/12*C43,0)</f>
        <v>0</v>
      </c>
      <c r="E43" s="31"/>
      <c r="F43" s="43">
        <f>ROUND(B43*(1+$F$4),2)</f>
        <v>0</v>
      </c>
      <c r="G43" s="25"/>
      <c r="H43" s="26">
        <f t="shared" si="12"/>
        <v>0</v>
      </c>
      <c r="I43" s="31"/>
      <c r="J43" s="81">
        <f>ROUND(F43*(1+$F$4),2)</f>
        <v>0</v>
      </c>
      <c r="K43" s="25">
        <f>+G43</f>
        <v>0</v>
      </c>
      <c r="L43" s="26">
        <f t="shared" si="13"/>
        <v>0</v>
      </c>
      <c r="M43" s="31"/>
      <c r="N43" s="81">
        <f>ROUND(J43*(1+$F$4),2)</f>
        <v>0</v>
      </c>
      <c r="O43" s="25">
        <f>+K43</f>
        <v>0</v>
      </c>
      <c r="P43" s="26">
        <f t="shared" si="14"/>
        <v>0</v>
      </c>
      <c r="Q43" s="31"/>
      <c r="R43" s="81">
        <f>ROUND(N43*(1+$F$4),2)</f>
        <v>0</v>
      </c>
      <c r="S43" s="25">
        <f>+O43</f>
        <v>0</v>
      </c>
      <c r="T43" s="26">
        <f t="shared" si="15"/>
        <v>0</v>
      </c>
      <c r="U43" s="31"/>
      <c r="V43" s="19">
        <f>ROUND(R43*(1+$F$4),2)</f>
        <v>0</v>
      </c>
      <c r="W43" s="25">
        <f>+S43</f>
        <v>0</v>
      </c>
      <c r="X43" s="26">
        <f>ROUND(V43/12*W43,0)</f>
        <v>0</v>
      </c>
      <c r="Y43" s="31"/>
      <c r="Z43" s="19">
        <f>ROUND(D43+H43+L43+P43+T43+X43,0)</f>
        <v>0</v>
      </c>
    </row>
    <row r="44" spans="1:26" ht="12.75" hidden="1">
      <c r="A44" s="37" t="s">
        <v>83</v>
      </c>
      <c r="B44" s="33"/>
      <c r="C44" s="25"/>
      <c r="D44" s="26">
        <f aca="true" t="shared" si="16" ref="D44:D50">ROUND(B44/12*C44,0)</f>
        <v>0</v>
      </c>
      <c r="E44" s="31"/>
      <c r="F44" s="19"/>
      <c r="G44" s="25"/>
      <c r="H44" s="26">
        <f t="shared" si="12"/>
        <v>0</v>
      </c>
      <c r="I44" s="31"/>
      <c r="J44" s="19"/>
      <c r="K44" s="25"/>
      <c r="L44" s="26">
        <f t="shared" si="13"/>
        <v>0</v>
      </c>
      <c r="M44" s="31"/>
      <c r="O44" s="25"/>
      <c r="P44" s="26">
        <f t="shared" si="14"/>
        <v>0</v>
      </c>
      <c r="Q44" s="31"/>
      <c r="S44" s="25"/>
      <c r="T44" s="26">
        <f t="shared" si="15"/>
        <v>0</v>
      </c>
      <c r="U44" s="31"/>
      <c r="W44" s="25"/>
      <c r="X44" s="26">
        <f aca="true" t="shared" si="17" ref="X44:Z47">ROUND(V44/12*W44,0)</f>
        <v>0</v>
      </c>
      <c r="Y44" s="31"/>
      <c r="Z44" s="26">
        <f t="shared" si="17"/>
        <v>0</v>
      </c>
    </row>
    <row r="45" spans="1:26" ht="12.75" customHeight="1" hidden="1">
      <c r="A45" s="37" t="s">
        <v>84</v>
      </c>
      <c r="B45" s="33"/>
      <c r="C45" s="25"/>
      <c r="D45" s="26">
        <f t="shared" si="16"/>
        <v>0</v>
      </c>
      <c r="E45" s="31"/>
      <c r="F45" s="19"/>
      <c r="G45" s="25"/>
      <c r="H45" s="26">
        <f t="shared" si="12"/>
        <v>0</v>
      </c>
      <c r="I45" s="31"/>
      <c r="J45" s="19"/>
      <c r="K45" s="25"/>
      <c r="L45" s="26">
        <f t="shared" si="13"/>
        <v>0</v>
      </c>
      <c r="M45" s="31"/>
      <c r="O45" s="25"/>
      <c r="P45" s="26">
        <f t="shared" si="14"/>
        <v>0</v>
      </c>
      <c r="Q45" s="31"/>
      <c r="S45" s="25"/>
      <c r="T45" s="26">
        <f t="shared" si="15"/>
        <v>0</v>
      </c>
      <c r="U45" s="31"/>
      <c r="W45" s="25"/>
      <c r="X45" s="26">
        <f t="shared" si="17"/>
        <v>0</v>
      </c>
      <c r="Y45" s="31"/>
      <c r="Z45" s="26">
        <f t="shared" si="17"/>
        <v>0</v>
      </c>
    </row>
    <row r="46" spans="1:26" ht="12.75" hidden="1">
      <c r="A46" s="37" t="s">
        <v>85</v>
      </c>
      <c r="B46" s="33"/>
      <c r="C46" s="25"/>
      <c r="D46" s="26">
        <f t="shared" si="16"/>
        <v>0</v>
      </c>
      <c r="E46" s="31"/>
      <c r="F46" s="19"/>
      <c r="G46" s="25"/>
      <c r="H46" s="26">
        <f t="shared" si="12"/>
        <v>0</v>
      </c>
      <c r="I46" s="31"/>
      <c r="J46" s="19"/>
      <c r="K46" s="25"/>
      <c r="L46" s="26">
        <f t="shared" si="13"/>
        <v>0</v>
      </c>
      <c r="M46" s="31"/>
      <c r="O46" s="25"/>
      <c r="P46" s="26">
        <f t="shared" si="14"/>
        <v>0</v>
      </c>
      <c r="Q46" s="31"/>
      <c r="S46" s="25"/>
      <c r="T46" s="26">
        <f t="shared" si="15"/>
        <v>0</v>
      </c>
      <c r="U46" s="31"/>
      <c r="W46" s="25"/>
      <c r="X46" s="26">
        <f t="shared" si="17"/>
        <v>0</v>
      </c>
      <c r="Y46" s="31"/>
      <c r="Z46" s="26">
        <f t="shared" si="17"/>
        <v>0</v>
      </c>
    </row>
    <row r="47" spans="1:26" ht="12.75" hidden="1">
      <c r="A47" s="37" t="s">
        <v>86</v>
      </c>
      <c r="B47" s="33"/>
      <c r="C47" s="25"/>
      <c r="D47" s="26">
        <f t="shared" si="16"/>
        <v>0</v>
      </c>
      <c r="E47" s="31"/>
      <c r="F47" s="19"/>
      <c r="G47" s="25"/>
      <c r="H47" s="26">
        <f t="shared" si="12"/>
        <v>0</v>
      </c>
      <c r="I47" s="31"/>
      <c r="J47" s="19"/>
      <c r="K47" s="25"/>
      <c r="L47" s="26">
        <f t="shared" si="13"/>
        <v>0</v>
      </c>
      <c r="M47" s="31"/>
      <c r="O47" s="25"/>
      <c r="P47" s="26">
        <f t="shared" si="14"/>
        <v>0</v>
      </c>
      <c r="Q47" s="31"/>
      <c r="S47" s="25"/>
      <c r="T47" s="26">
        <f t="shared" si="15"/>
        <v>0</v>
      </c>
      <c r="U47" s="31"/>
      <c r="W47" s="25"/>
      <c r="X47" s="26">
        <f t="shared" si="17"/>
        <v>0</v>
      </c>
      <c r="Y47" s="31"/>
      <c r="Z47" s="26">
        <f t="shared" si="17"/>
        <v>0</v>
      </c>
    </row>
    <row r="48" spans="1:26" ht="12" customHeight="1" hidden="1">
      <c r="A48" s="37" t="s">
        <v>87</v>
      </c>
      <c r="B48" s="33"/>
      <c r="C48" s="25"/>
      <c r="D48" s="26">
        <f t="shared" si="16"/>
        <v>0</v>
      </c>
      <c r="E48" s="31"/>
      <c r="F48" s="19"/>
      <c r="G48" s="25"/>
      <c r="H48" s="26"/>
      <c r="I48" s="31"/>
      <c r="J48" s="19"/>
      <c r="K48" s="25"/>
      <c r="L48" s="26"/>
      <c r="M48" s="31"/>
      <c r="O48" s="25"/>
      <c r="P48" s="26"/>
      <c r="Q48" s="31"/>
      <c r="S48" s="25"/>
      <c r="T48" s="26"/>
      <c r="U48" s="31"/>
      <c r="W48" s="25"/>
      <c r="X48" s="26"/>
      <c r="Y48" s="31"/>
      <c r="Z48" s="26"/>
    </row>
    <row r="49" spans="1:26" ht="12.75" hidden="1">
      <c r="A49" s="37" t="s">
        <v>88</v>
      </c>
      <c r="B49" s="33"/>
      <c r="C49" s="25"/>
      <c r="D49" s="26">
        <f t="shared" si="16"/>
        <v>0</v>
      </c>
      <c r="E49" s="31"/>
      <c r="F49" s="19"/>
      <c r="G49" s="25"/>
      <c r="H49" s="26"/>
      <c r="I49" s="31"/>
      <c r="J49" s="19"/>
      <c r="K49" s="25"/>
      <c r="L49" s="26"/>
      <c r="M49" s="31"/>
      <c r="O49" s="25"/>
      <c r="P49" s="26"/>
      <c r="Q49" s="31"/>
      <c r="S49" s="25"/>
      <c r="T49" s="26"/>
      <c r="U49" s="31"/>
      <c r="W49" s="25"/>
      <c r="X49" s="26"/>
      <c r="Y49" s="31"/>
      <c r="Z49" s="26"/>
    </row>
    <row r="50" spans="1:26" ht="12.75" hidden="1">
      <c r="A50" s="37" t="s">
        <v>89</v>
      </c>
      <c r="D50" s="26">
        <f t="shared" si="16"/>
        <v>0</v>
      </c>
      <c r="E50" s="31"/>
      <c r="F50" s="19"/>
      <c r="G50" s="25"/>
      <c r="H50" s="26"/>
      <c r="I50" s="31"/>
      <c r="J50" s="19"/>
      <c r="K50" s="25"/>
      <c r="L50" s="26"/>
      <c r="M50" s="31"/>
      <c r="O50" s="25"/>
      <c r="P50" s="26"/>
      <c r="Q50" s="31"/>
      <c r="S50" s="25"/>
      <c r="T50" s="26"/>
      <c r="U50" s="31"/>
      <c r="W50" s="25"/>
      <c r="X50" s="26"/>
      <c r="Y50" s="31"/>
      <c r="Z50" s="26"/>
    </row>
    <row r="51" spans="1:26" ht="12.75">
      <c r="A51" s="37"/>
      <c r="B51" s="19"/>
      <c r="C51" s="14"/>
      <c r="D51" s="28"/>
      <c r="E51" s="31"/>
      <c r="F51" s="19"/>
      <c r="G51" s="14"/>
      <c r="H51" s="28"/>
      <c r="I51" s="31"/>
      <c r="J51" s="19"/>
      <c r="K51" s="14"/>
      <c r="L51" s="28"/>
      <c r="M51" s="31"/>
      <c r="O51" s="14"/>
      <c r="P51" s="28"/>
      <c r="Q51" s="31"/>
      <c r="S51" s="14"/>
      <c r="T51" s="28"/>
      <c r="U51" s="31"/>
      <c r="W51" s="14"/>
      <c r="X51" s="28"/>
      <c r="Y51" s="31"/>
      <c r="Z51" s="28"/>
    </row>
    <row r="52" spans="1:26" ht="12.75">
      <c r="A52" s="37" t="s">
        <v>32</v>
      </c>
      <c r="B52" s="19"/>
      <c r="C52" s="14"/>
      <c r="D52" s="26">
        <f>ROUND(SUM(D42:D51),0)</f>
        <v>0</v>
      </c>
      <c r="E52" s="31"/>
      <c r="F52" s="19"/>
      <c r="G52" s="14"/>
      <c r="H52" s="26">
        <f>ROUND(SUM(H42:H51),0)</f>
        <v>0</v>
      </c>
      <c r="I52" s="31"/>
      <c r="J52" s="19"/>
      <c r="K52" s="14"/>
      <c r="L52" s="26">
        <f>ROUND(SUM(L42:L51),0)</f>
        <v>0</v>
      </c>
      <c r="M52" s="31"/>
      <c r="O52" s="14"/>
      <c r="P52" s="26">
        <f>ROUND(SUM(P42:P51),0)</f>
        <v>0</v>
      </c>
      <c r="Q52" s="31"/>
      <c r="S52" s="14"/>
      <c r="T52" s="26">
        <f>ROUND(SUM(T42:T51),0)</f>
        <v>0</v>
      </c>
      <c r="U52" s="31"/>
      <c r="W52" s="14"/>
      <c r="X52" s="26">
        <f>ROUND(SUM(X42:X51),0)</f>
        <v>0</v>
      </c>
      <c r="Y52" s="31"/>
      <c r="Z52" s="26">
        <f>ROUND(SUM(Z42:Z51),0)</f>
        <v>0</v>
      </c>
    </row>
    <row r="53" spans="1:26" ht="12.75">
      <c r="A53" s="37"/>
      <c r="B53" s="19"/>
      <c r="C53" s="14"/>
      <c r="D53" s="26"/>
      <c r="E53" s="31"/>
      <c r="F53" s="19"/>
      <c r="G53" s="14"/>
      <c r="H53" s="26"/>
      <c r="I53" s="31"/>
      <c r="J53" s="19"/>
      <c r="K53" s="14"/>
      <c r="L53" s="26"/>
      <c r="M53" s="31"/>
      <c r="O53" s="14"/>
      <c r="P53" s="26"/>
      <c r="Q53" s="31"/>
      <c r="S53" s="14"/>
      <c r="T53" s="26"/>
      <c r="U53" s="31"/>
      <c r="W53" s="14"/>
      <c r="X53" s="26"/>
      <c r="Y53" s="31"/>
      <c r="Z53" s="26"/>
    </row>
    <row r="54" spans="1:26" ht="12.75">
      <c r="A54" s="38" t="s">
        <v>33</v>
      </c>
      <c r="B54" s="32" t="s">
        <v>21</v>
      </c>
      <c r="C54" s="22" t="s">
        <v>26</v>
      </c>
      <c r="D54" s="26"/>
      <c r="E54" s="31"/>
      <c r="F54" s="32" t="s">
        <v>21</v>
      </c>
      <c r="G54" s="22" t="s">
        <v>26</v>
      </c>
      <c r="H54" s="26"/>
      <c r="I54" s="31"/>
      <c r="J54" s="22" t="s">
        <v>21</v>
      </c>
      <c r="K54" s="22" t="s">
        <v>26</v>
      </c>
      <c r="L54" s="26"/>
      <c r="M54" s="31"/>
      <c r="N54" s="22" t="s">
        <v>21</v>
      </c>
      <c r="O54" s="22" t="s">
        <v>26</v>
      </c>
      <c r="P54" s="26"/>
      <c r="Q54" s="31"/>
      <c r="R54" s="22" t="s">
        <v>21</v>
      </c>
      <c r="S54" s="22" t="s">
        <v>26</v>
      </c>
      <c r="T54" s="26"/>
      <c r="U54" s="31"/>
      <c r="V54" s="22" t="s">
        <v>21</v>
      </c>
      <c r="W54" s="22" t="s">
        <v>26</v>
      </c>
      <c r="X54" s="26"/>
      <c r="Y54" s="31"/>
      <c r="Z54" s="26"/>
    </row>
    <row r="55" spans="1:26" ht="12.75">
      <c r="A55" s="37" t="s">
        <v>34</v>
      </c>
      <c r="B55" s="33"/>
      <c r="C55" s="25"/>
      <c r="D55" s="26">
        <f>ROUND(B55/12*C55,0)</f>
        <v>0</v>
      </c>
      <c r="E55" s="31"/>
      <c r="F55" s="84">
        <f>ROUND(B55*(1+$F$4),2)</f>
        <v>0</v>
      </c>
      <c r="G55" s="25"/>
      <c r="H55" s="26">
        <f>ROUND(F55/12*G55,0)</f>
        <v>0</v>
      </c>
      <c r="I55" s="31"/>
      <c r="J55" s="84">
        <f>ROUND(F55*(1+$F$4),2)</f>
        <v>0</v>
      </c>
      <c r="K55" s="25"/>
      <c r="L55" s="26">
        <f>ROUND(J55/12*K55,0)</f>
        <v>0</v>
      </c>
      <c r="M55" s="31"/>
      <c r="N55" s="84">
        <f>ROUND(J55*(1+$F$4),2)</f>
        <v>0</v>
      </c>
      <c r="O55" s="25"/>
      <c r="P55" s="26">
        <f>ROUND(N55/12*O55,0)</f>
        <v>0</v>
      </c>
      <c r="Q55" s="31"/>
      <c r="R55" s="81">
        <f>ROUND(N55*(1+$F$4),2)</f>
        <v>0</v>
      </c>
      <c r="S55" s="25"/>
      <c r="T55" s="26">
        <f>ROUND(R55/12*S55,0)</f>
        <v>0</v>
      </c>
      <c r="U55" s="31"/>
      <c r="V55" s="19">
        <f>ROUND(R55*(1+$F$4),2)</f>
        <v>0</v>
      </c>
      <c r="W55" s="25"/>
      <c r="X55" s="26">
        <f>ROUND(V55/12*W55,0)</f>
        <v>0</v>
      </c>
      <c r="Y55" s="31"/>
      <c r="Z55" s="19">
        <f>ROUND(D55+H55+L55+P55+T55+X55,0)</f>
        <v>0</v>
      </c>
    </row>
    <row r="56" spans="1:26" ht="12.75">
      <c r="A56" s="37" t="s">
        <v>35</v>
      </c>
      <c r="B56" s="33"/>
      <c r="C56" s="25"/>
      <c r="D56" s="26">
        <f>ROUND(B56/12*C56,0)</f>
        <v>0</v>
      </c>
      <c r="E56" s="31"/>
      <c r="F56" s="19">
        <f>ROUND(B56*(1+$F$4),2)</f>
        <v>0</v>
      </c>
      <c r="G56" s="25"/>
      <c r="H56" s="26">
        <f>ROUND(F56/12*G56,0)</f>
        <v>0</v>
      </c>
      <c r="I56" s="31"/>
      <c r="J56" s="19">
        <f>ROUND(F56*(1+$F$4),2)</f>
        <v>0</v>
      </c>
      <c r="K56" s="25"/>
      <c r="L56" s="26">
        <f>ROUND(J56/12*K56,0)</f>
        <v>0</v>
      </c>
      <c r="M56" s="31"/>
      <c r="N56" s="19">
        <f>ROUND(J56*(1+$F$4),2)</f>
        <v>0</v>
      </c>
      <c r="O56" s="25"/>
      <c r="P56" s="26">
        <f>ROUND(N56/12*O56,0)</f>
        <v>0</v>
      </c>
      <c r="Q56" s="31"/>
      <c r="R56" s="19">
        <f>ROUND(N56*(1+$F$4),2)</f>
        <v>0</v>
      </c>
      <c r="S56" s="25"/>
      <c r="T56" s="26">
        <f>ROUND(R56/12*S56,0)</f>
        <v>0</v>
      </c>
      <c r="U56" s="31"/>
      <c r="V56" s="19">
        <f>ROUND(R56*(1+$F$4),2)</f>
        <v>0</v>
      </c>
      <c r="W56" s="25"/>
      <c r="X56" s="26">
        <f>ROUND(V56/12*W56,0)</f>
        <v>0</v>
      </c>
      <c r="Y56" s="31"/>
      <c r="Z56" s="26">
        <f>ROUND(X56/12*Y56,0)</f>
        <v>0</v>
      </c>
    </row>
    <row r="57" spans="1:26" ht="12.75" hidden="1">
      <c r="A57" s="37" t="s">
        <v>90</v>
      </c>
      <c r="B57" s="33"/>
      <c r="C57" s="25"/>
      <c r="D57" s="26">
        <f aca="true" t="shared" si="18" ref="D57:D64">ROUND(B57/12*C57,0)</f>
        <v>0</v>
      </c>
      <c r="E57" s="31"/>
      <c r="F57" s="19"/>
      <c r="G57" s="25"/>
      <c r="H57" s="26">
        <f aca="true" t="shared" si="19" ref="H57:H64">ROUND(F57/12*G57,0)</f>
        <v>0</v>
      </c>
      <c r="I57" s="31"/>
      <c r="J57" s="19"/>
      <c r="K57" s="25"/>
      <c r="L57" s="26">
        <f aca="true" t="shared" si="20" ref="L57:L64">ROUND(J57/12*K57,0)</f>
        <v>0</v>
      </c>
      <c r="M57" s="31"/>
      <c r="O57" s="25"/>
      <c r="P57" s="26">
        <f aca="true" t="shared" si="21" ref="P57:P64">ROUND(N57/12*O57,0)</f>
        <v>0</v>
      </c>
      <c r="Q57" s="31"/>
      <c r="S57" s="25"/>
      <c r="T57" s="26">
        <f aca="true" t="shared" si="22" ref="T57:T64">ROUND(R57/12*S57,0)</f>
        <v>0</v>
      </c>
      <c r="U57" s="31"/>
      <c r="W57" s="25"/>
      <c r="X57" s="26">
        <f aca="true" t="shared" si="23" ref="X57:Z64">ROUND(V57/12*W57,0)</f>
        <v>0</v>
      </c>
      <c r="Y57" s="31"/>
      <c r="Z57" s="26">
        <f t="shared" si="23"/>
        <v>0</v>
      </c>
    </row>
    <row r="58" spans="1:26" ht="12.75" hidden="1">
      <c r="A58" s="37" t="s">
        <v>91</v>
      </c>
      <c r="B58" s="33"/>
      <c r="C58" s="25"/>
      <c r="D58" s="26">
        <f t="shared" si="18"/>
        <v>0</v>
      </c>
      <c r="E58" s="31"/>
      <c r="F58" s="19"/>
      <c r="G58" s="25"/>
      <c r="H58" s="26">
        <f t="shared" si="19"/>
        <v>0</v>
      </c>
      <c r="I58" s="31"/>
      <c r="J58" s="19"/>
      <c r="K58" s="25"/>
      <c r="L58" s="26">
        <f t="shared" si="20"/>
        <v>0</v>
      </c>
      <c r="M58" s="31"/>
      <c r="O58" s="25"/>
      <c r="P58" s="26">
        <f t="shared" si="21"/>
        <v>0</v>
      </c>
      <c r="Q58" s="31"/>
      <c r="S58" s="25"/>
      <c r="T58" s="26">
        <f t="shared" si="22"/>
        <v>0</v>
      </c>
      <c r="U58" s="31"/>
      <c r="W58" s="25"/>
      <c r="X58" s="26">
        <f t="shared" si="23"/>
        <v>0</v>
      </c>
      <c r="Y58" s="31"/>
      <c r="Z58" s="26">
        <f t="shared" si="23"/>
        <v>0</v>
      </c>
    </row>
    <row r="59" spans="1:26" ht="12.75" hidden="1">
      <c r="A59" s="37" t="s">
        <v>92</v>
      </c>
      <c r="B59" s="33"/>
      <c r="C59" s="25"/>
      <c r="D59" s="26">
        <f t="shared" si="18"/>
        <v>0</v>
      </c>
      <c r="E59" s="31"/>
      <c r="F59" s="19"/>
      <c r="G59" s="25"/>
      <c r="H59" s="26">
        <f t="shared" si="19"/>
        <v>0</v>
      </c>
      <c r="I59" s="31"/>
      <c r="J59" s="19"/>
      <c r="K59" s="25"/>
      <c r="L59" s="26">
        <f t="shared" si="20"/>
        <v>0</v>
      </c>
      <c r="M59" s="31"/>
      <c r="O59" s="25"/>
      <c r="P59" s="26">
        <f t="shared" si="21"/>
        <v>0</v>
      </c>
      <c r="Q59" s="31"/>
      <c r="S59" s="25"/>
      <c r="T59" s="26">
        <f t="shared" si="22"/>
        <v>0</v>
      </c>
      <c r="U59" s="31"/>
      <c r="W59" s="25"/>
      <c r="X59" s="26">
        <f t="shared" si="23"/>
        <v>0</v>
      </c>
      <c r="Y59" s="31"/>
      <c r="Z59" s="26">
        <f t="shared" si="23"/>
        <v>0</v>
      </c>
    </row>
    <row r="60" spans="1:26" ht="15" customHeight="1" hidden="1">
      <c r="A60" s="37" t="s">
        <v>93</v>
      </c>
      <c r="B60" s="33"/>
      <c r="C60" s="25"/>
      <c r="D60" s="26">
        <f t="shared" si="18"/>
        <v>0</v>
      </c>
      <c r="E60" s="31"/>
      <c r="F60" s="19"/>
      <c r="G60" s="25"/>
      <c r="H60" s="26">
        <f t="shared" si="19"/>
        <v>0</v>
      </c>
      <c r="I60" s="31"/>
      <c r="J60" s="19"/>
      <c r="K60" s="25"/>
      <c r="L60" s="26">
        <f t="shared" si="20"/>
        <v>0</v>
      </c>
      <c r="M60" s="31"/>
      <c r="O60" s="25"/>
      <c r="P60" s="26">
        <f t="shared" si="21"/>
        <v>0</v>
      </c>
      <c r="Q60" s="31"/>
      <c r="S60" s="25"/>
      <c r="T60" s="26">
        <f t="shared" si="22"/>
        <v>0</v>
      </c>
      <c r="U60" s="31"/>
      <c r="W60" s="25"/>
      <c r="X60" s="26">
        <f t="shared" si="23"/>
        <v>0</v>
      </c>
      <c r="Y60" s="31"/>
      <c r="Z60" s="26">
        <f t="shared" si="23"/>
        <v>0</v>
      </c>
    </row>
    <row r="61" spans="1:26" ht="12.75" hidden="1">
      <c r="A61" s="37" t="s">
        <v>94</v>
      </c>
      <c r="B61" s="33"/>
      <c r="C61" s="25"/>
      <c r="D61" s="26">
        <f t="shared" si="18"/>
        <v>0</v>
      </c>
      <c r="E61" s="31"/>
      <c r="F61" s="19"/>
      <c r="G61" s="25"/>
      <c r="H61" s="26">
        <f t="shared" si="19"/>
        <v>0</v>
      </c>
      <c r="I61" s="31"/>
      <c r="J61" s="19"/>
      <c r="K61" s="25"/>
      <c r="L61" s="26">
        <f t="shared" si="20"/>
        <v>0</v>
      </c>
      <c r="M61" s="31"/>
      <c r="O61" s="25"/>
      <c r="P61" s="26">
        <f t="shared" si="21"/>
        <v>0</v>
      </c>
      <c r="Q61" s="31"/>
      <c r="S61" s="25"/>
      <c r="T61" s="26">
        <f t="shared" si="22"/>
        <v>0</v>
      </c>
      <c r="U61" s="31"/>
      <c r="W61" s="25"/>
      <c r="X61" s="26">
        <f t="shared" si="23"/>
        <v>0</v>
      </c>
      <c r="Y61" s="31"/>
      <c r="Z61" s="26">
        <f t="shared" si="23"/>
        <v>0</v>
      </c>
    </row>
    <row r="62" spans="1:26" ht="12" customHeight="1" hidden="1">
      <c r="A62" s="37" t="s">
        <v>95</v>
      </c>
      <c r="B62" s="33"/>
      <c r="C62" s="25"/>
      <c r="D62" s="26">
        <f t="shared" si="18"/>
        <v>0</v>
      </c>
      <c r="E62" s="31"/>
      <c r="F62" s="19"/>
      <c r="G62" s="25"/>
      <c r="H62" s="26">
        <f t="shared" si="19"/>
        <v>0</v>
      </c>
      <c r="I62" s="31"/>
      <c r="J62" s="19"/>
      <c r="K62" s="25"/>
      <c r="L62" s="26">
        <f t="shared" si="20"/>
        <v>0</v>
      </c>
      <c r="M62" s="31"/>
      <c r="O62" s="25"/>
      <c r="P62" s="26">
        <f t="shared" si="21"/>
        <v>0</v>
      </c>
      <c r="Q62" s="31"/>
      <c r="S62" s="25"/>
      <c r="T62" s="26">
        <f t="shared" si="22"/>
        <v>0</v>
      </c>
      <c r="U62" s="31"/>
      <c r="W62" s="25"/>
      <c r="X62" s="26">
        <f t="shared" si="23"/>
        <v>0</v>
      </c>
      <c r="Y62" s="31"/>
      <c r="Z62" s="26">
        <f t="shared" si="23"/>
        <v>0</v>
      </c>
    </row>
    <row r="63" spans="1:26" ht="15" customHeight="1" hidden="1">
      <c r="A63" s="37" t="s">
        <v>96</v>
      </c>
      <c r="B63" s="33"/>
      <c r="C63" s="25"/>
      <c r="D63" s="26">
        <f t="shared" si="18"/>
        <v>0</v>
      </c>
      <c r="E63" s="31"/>
      <c r="F63" s="19"/>
      <c r="G63" s="25"/>
      <c r="H63" s="26">
        <f t="shared" si="19"/>
        <v>0</v>
      </c>
      <c r="I63" s="31"/>
      <c r="J63" s="19"/>
      <c r="K63" s="25"/>
      <c r="L63" s="26">
        <f t="shared" si="20"/>
        <v>0</v>
      </c>
      <c r="M63" s="31"/>
      <c r="O63" s="25"/>
      <c r="P63" s="26">
        <f t="shared" si="21"/>
        <v>0</v>
      </c>
      <c r="Q63" s="31"/>
      <c r="S63" s="25"/>
      <c r="T63" s="26">
        <f t="shared" si="22"/>
        <v>0</v>
      </c>
      <c r="U63" s="31"/>
      <c r="W63" s="25"/>
      <c r="X63" s="26">
        <f t="shared" si="23"/>
        <v>0</v>
      </c>
      <c r="Y63" s="31"/>
      <c r="Z63" s="26">
        <f t="shared" si="23"/>
        <v>0</v>
      </c>
    </row>
    <row r="64" spans="1:26" ht="12.75" customHeight="1" hidden="1">
      <c r="A64" s="37" t="s">
        <v>97</v>
      </c>
      <c r="B64" s="33"/>
      <c r="C64" s="25"/>
      <c r="D64" s="26">
        <f t="shared" si="18"/>
        <v>0</v>
      </c>
      <c r="E64" s="31"/>
      <c r="F64" s="19"/>
      <c r="G64" s="25"/>
      <c r="H64" s="26">
        <f t="shared" si="19"/>
        <v>0</v>
      </c>
      <c r="I64" s="31"/>
      <c r="J64" s="19"/>
      <c r="K64" s="25"/>
      <c r="L64" s="26">
        <f t="shared" si="20"/>
        <v>0</v>
      </c>
      <c r="M64" s="31"/>
      <c r="O64" s="25"/>
      <c r="P64" s="26">
        <f t="shared" si="21"/>
        <v>0</v>
      </c>
      <c r="Q64" s="31"/>
      <c r="S64" s="25"/>
      <c r="T64" s="26">
        <f t="shared" si="22"/>
        <v>0</v>
      </c>
      <c r="U64" s="31"/>
      <c r="W64" s="25"/>
      <c r="X64" s="26">
        <f t="shared" si="23"/>
        <v>0</v>
      </c>
      <c r="Y64" s="31"/>
      <c r="Z64" s="26">
        <f t="shared" si="23"/>
        <v>0</v>
      </c>
    </row>
    <row r="65" spans="1:26" ht="12.75">
      <c r="A65" s="37"/>
      <c r="B65" s="19"/>
      <c r="C65" s="14"/>
      <c r="D65" s="28"/>
      <c r="E65" s="31"/>
      <c r="G65" s="14"/>
      <c r="H65" s="28"/>
      <c r="I65" s="31"/>
      <c r="J65" s="19"/>
      <c r="K65" s="14"/>
      <c r="L65" s="28"/>
      <c r="M65" s="31"/>
      <c r="O65" s="14"/>
      <c r="P65" s="28"/>
      <c r="Q65" s="31"/>
      <c r="S65" s="14"/>
      <c r="T65" s="28"/>
      <c r="U65" s="31"/>
      <c r="W65" s="14"/>
      <c r="X65" s="28"/>
      <c r="Y65" s="31"/>
      <c r="Z65" s="28"/>
    </row>
    <row r="66" spans="1:26" ht="12.75">
      <c r="A66" s="37" t="s">
        <v>36</v>
      </c>
      <c r="B66" s="19"/>
      <c r="C66" s="14"/>
      <c r="D66" s="26">
        <f>ROUND(SUM(D55:D65),0)</f>
        <v>0</v>
      </c>
      <c r="E66" s="31"/>
      <c r="G66" s="14"/>
      <c r="H66" s="26">
        <f>ROUND(SUM(H55:H65),0)</f>
        <v>0</v>
      </c>
      <c r="I66" s="31"/>
      <c r="J66" s="19"/>
      <c r="K66" s="14"/>
      <c r="L66" s="26">
        <f>ROUND(SUM(L55:L65),0)</f>
        <v>0</v>
      </c>
      <c r="M66" s="31"/>
      <c r="O66" s="14"/>
      <c r="P66" s="26">
        <f>ROUND(SUM(P55:P65),0)</f>
        <v>0</v>
      </c>
      <c r="Q66" s="31"/>
      <c r="S66" s="14"/>
      <c r="T66" s="26">
        <f>ROUND(SUM(T55:T65),0)</f>
        <v>0</v>
      </c>
      <c r="U66" s="31"/>
      <c r="W66" s="14"/>
      <c r="X66" s="26">
        <f>ROUND(SUM(X55:X65),0)</f>
        <v>0</v>
      </c>
      <c r="Y66" s="31"/>
      <c r="Z66" s="26">
        <f>ROUND(SUM(Z55:Z65),0)</f>
        <v>0</v>
      </c>
    </row>
    <row r="67" spans="1:26" ht="12.75">
      <c r="A67" s="37"/>
      <c r="B67" s="19"/>
      <c r="C67" s="14"/>
      <c r="D67" s="26"/>
      <c r="E67" s="31"/>
      <c r="G67" s="14"/>
      <c r="H67" s="26"/>
      <c r="I67" s="31"/>
      <c r="J67" s="19"/>
      <c r="K67" s="14"/>
      <c r="L67" s="26"/>
      <c r="M67" s="31"/>
      <c r="O67" s="14"/>
      <c r="P67" s="26"/>
      <c r="Q67" s="31"/>
      <c r="S67" s="14"/>
      <c r="T67" s="26"/>
      <c r="U67" s="31"/>
      <c r="W67" s="14"/>
      <c r="X67" s="26"/>
      <c r="Y67" s="31"/>
      <c r="Z67" s="26"/>
    </row>
    <row r="68" spans="1:26" ht="13.5" customHeight="1">
      <c r="A68" s="21" t="s">
        <v>37</v>
      </c>
      <c r="B68" s="32" t="s">
        <v>38</v>
      </c>
      <c r="C68" s="39" t="s">
        <v>26</v>
      </c>
      <c r="D68" s="26"/>
      <c r="E68" s="31"/>
      <c r="F68" s="32" t="s">
        <v>38</v>
      </c>
      <c r="G68" s="39" t="s">
        <v>26</v>
      </c>
      <c r="I68" s="31"/>
      <c r="J68" s="32" t="s">
        <v>38</v>
      </c>
      <c r="K68" s="39" t="s">
        <v>26</v>
      </c>
      <c r="L68" s="26"/>
      <c r="M68" s="31"/>
      <c r="N68" s="32" t="s">
        <v>38</v>
      </c>
      <c r="O68" s="39" t="s">
        <v>26</v>
      </c>
      <c r="P68" s="26"/>
      <c r="Q68" s="31"/>
      <c r="R68" s="32" t="s">
        <v>38</v>
      </c>
      <c r="S68" s="39" t="s">
        <v>26</v>
      </c>
      <c r="T68" s="26"/>
      <c r="U68" s="31"/>
      <c r="V68" s="32" t="s">
        <v>38</v>
      </c>
      <c r="W68" s="39" t="s">
        <v>26</v>
      </c>
      <c r="X68" s="26"/>
      <c r="Y68" s="31"/>
      <c r="Z68" s="19"/>
    </row>
    <row r="69" spans="1:26" ht="12.75" customHeight="1">
      <c r="A69" s="3" t="s">
        <v>39</v>
      </c>
      <c r="B69" s="40"/>
      <c r="C69" s="41"/>
      <c r="D69" s="42">
        <f>ROUND(B69*C69,0)</f>
        <v>0</v>
      </c>
      <c r="E69" s="31"/>
      <c r="F69" s="43"/>
      <c r="G69" s="41"/>
      <c r="H69" s="42">
        <f>ROUND(F69*G69,0)</f>
        <v>0</v>
      </c>
      <c r="I69" s="31"/>
      <c r="J69" s="43">
        <f>ROUND(F69*(1+$F$4),2)</f>
        <v>0</v>
      </c>
      <c r="K69" s="25"/>
      <c r="L69" s="42">
        <f>ROUND(J69*K69,0)</f>
        <v>0</v>
      </c>
      <c r="M69" s="31"/>
      <c r="N69" s="43">
        <f>ROUND(J69*(1+$F$4),2)</f>
        <v>0</v>
      </c>
      <c r="O69" s="25"/>
      <c r="P69" s="42">
        <f>ROUND(N69*O69,0)</f>
        <v>0</v>
      </c>
      <c r="Q69" s="31"/>
      <c r="R69" s="43">
        <f>ROUND(N69*(1+$F$4),2)</f>
        <v>0</v>
      </c>
      <c r="S69" s="25"/>
      <c r="T69" s="42">
        <f>ROUND(R69*S69,0)</f>
        <v>0</v>
      </c>
      <c r="U69" s="31"/>
      <c r="V69" s="43">
        <f>ROUND(R69*(1+$F$4),2)</f>
        <v>0</v>
      </c>
      <c r="W69" s="25"/>
      <c r="X69" s="42">
        <f>ROUND(V69*W69,0)</f>
        <v>0</v>
      </c>
      <c r="Y69" s="31"/>
      <c r="Z69" s="19">
        <f>ROUND(D69+H69+L69+P69+T69+X69,0)</f>
        <v>0</v>
      </c>
    </row>
    <row r="70" spans="1:26" ht="12.75" customHeight="1">
      <c r="A70" s="3" t="s">
        <v>40</v>
      </c>
      <c r="B70" s="40"/>
      <c r="C70" s="41"/>
      <c r="D70" s="42">
        <f>ROUND(B70*C70,0)</f>
        <v>0</v>
      </c>
      <c r="E70" s="31"/>
      <c r="F70" s="43"/>
      <c r="G70" s="41"/>
      <c r="H70" s="42">
        <f>ROUND(F70*G70,0)</f>
        <v>0</v>
      </c>
      <c r="I70" s="31"/>
      <c r="J70" s="43">
        <f>ROUND(F70*(1+$F$4),2)</f>
        <v>0</v>
      </c>
      <c r="K70" s="41"/>
      <c r="L70" s="42">
        <f>ROUND(J70*K70,0)</f>
        <v>0</v>
      </c>
      <c r="M70" s="31"/>
      <c r="N70" s="43">
        <f>ROUND(J70*(1+$F$4),2)</f>
        <v>0</v>
      </c>
      <c r="O70" s="41"/>
      <c r="P70" s="42">
        <f>ROUND(N70*O70,0)</f>
        <v>0</v>
      </c>
      <c r="Q70" s="31"/>
      <c r="R70" s="43">
        <f>ROUND(N70*(1+$F$4),2)</f>
        <v>0</v>
      </c>
      <c r="S70" s="41"/>
      <c r="T70" s="42">
        <f>ROUND(R70*S70,0)</f>
        <v>0</v>
      </c>
      <c r="U70" s="31"/>
      <c r="V70" s="43">
        <f>ROUND(R70*(1+$F$4),2)</f>
        <v>0</v>
      </c>
      <c r="W70" s="41"/>
      <c r="X70" s="42">
        <f>ROUND(V70*W70,0)</f>
        <v>0</v>
      </c>
      <c r="Y70" s="31"/>
      <c r="Z70" s="19">
        <f>ROUND(D70+H70+L70+P70+T70+X70,0)</f>
        <v>0</v>
      </c>
    </row>
    <row r="71" spans="2:26" ht="12.75" customHeight="1">
      <c r="B71" s="32"/>
      <c r="C71" s="39"/>
      <c r="D71" s="28"/>
      <c r="E71" s="31"/>
      <c r="F71" s="32"/>
      <c r="G71" s="39"/>
      <c r="H71" s="28"/>
      <c r="I71" s="31"/>
      <c r="J71" s="32"/>
      <c r="K71" s="39"/>
      <c r="L71" s="28"/>
      <c r="M71" s="31"/>
      <c r="N71" s="32"/>
      <c r="O71" s="39"/>
      <c r="P71" s="28"/>
      <c r="Q71" s="31"/>
      <c r="R71" s="32"/>
      <c r="S71" s="39"/>
      <c r="T71" s="28"/>
      <c r="U71" s="31"/>
      <c r="V71" s="32"/>
      <c r="W71" s="39"/>
      <c r="X71" s="28"/>
      <c r="Y71" s="31"/>
      <c r="Z71" s="28"/>
    </row>
    <row r="72" spans="1:26" ht="12.75" customHeight="1">
      <c r="A72" s="3" t="s">
        <v>41</v>
      </c>
      <c r="B72" s="43"/>
      <c r="C72" s="44"/>
      <c r="D72" s="26">
        <f>ROUND(SUM(D69:D71),0)</f>
        <v>0</v>
      </c>
      <c r="E72" s="31"/>
      <c r="G72" s="14"/>
      <c r="H72" s="26">
        <f>ROUND(SUM(H69:H71),0)</f>
        <v>0</v>
      </c>
      <c r="I72" s="31"/>
      <c r="J72" s="19"/>
      <c r="K72" s="14"/>
      <c r="L72" s="26">
        <f>ROUND(SUM(L69:L71),0)</f>
        <v>0</v>
      </c>
      <c r="M72" s="31"/>
      <c r="O72" s="14"/>
      <c r="P72" s="26">
        <f>ROUND(SUM(P69:P71),0)</f>
        <v>0</v>
      </c>
      <c r="Q72" s="31"/>
      <c r="S72" s="14"/>
      <c r="T72" s="26">
        <f>ROUND(SUM(T69:T71),0)</f>
        <v>0</v>
      </c>
      <c r="U72" s="31"/>
      <c r="W72" s="14"/>
      <c r="X72" s="26">
        <f>ROUND(SUM(X69:X71),0)</f>
        <v>0</v>
      </c>
      <c r="Y72" s="31"/>
      <c r="Z72" s="26">
        <f>ROUND(SUM(Z69:Z71),0)</f>
        <v>0</v>
      </c>
    </row>
    <row r="73" spans="2:26" ht="12.75" customHeight="1">
      <c r="B73" s="43"/>
      <c r="C73" s="44"/>
      <c r="D73" s="26"/>
      <c r="E73" s="31"/>
      <c r="G73" s="14"/>
      <c r="H73" s="26"/>
      <c r="I73" s="31"/>
      <c r="J73" s="19"/>
      <c r="K73" s="14"/>
      <c r="L73" s="26"/>
      <c r="M73" s="31"/>
      <c r="O73" s="14"/>
      <c r="P73" s="26"/>
      <c r="Q73" s="31"/>
      <c r="S73" s="14"/>
      <c r="T73" s="26"/>
      <c r="U73" s="31"/>
      <c r="W73" s="14"/>
      <c r="X73" s="26"/>
      <c r="Y73" s="31"/>
      <c r="Z73" s="26"/>
    </row>
    <row r="74" spans="1:26" ht="12.75" customHeight="1">
      <c r="A74" s="21" t="s">
        <v>42</v>
      </c>
      <c r="B74" s="32" t="s">
        <v>43</v>
      </c>
      <c r="C74" s="39" t="s">
        <v>44</v>
      </c>
      <c r="D74" s="26"/>
      <c r="E74" s="31"/>
      <c r="F74" s="32" t="s">
        <v>43</v>
      </c>
      <c r="G74" s="39" t="s">
        <v>44</v>
      </c>
      <c r="I74" s="31"/>
      <c r="J74" s="32" t="s">
        <v>43</v>
      </c>
      <c r="K74" s="39" t="s">
        <v>44</v>
      </c>
      <c r="L74" s="26"/>
      <c r="M74" s="31"/>
      <c r="N74" s="32" t="s">
        <v>43</v>
      </c>
      <c r="O74" s="39" t="s">
        <v>44</v>
      </c>
      <c r="P74" s="26"/>
      <c r="Q74" s="31"/>
      <c r="R74" s="32" t="s">
        <v>43</v>
      </c>
      <c r="S74" s="39" t="s">
        <v>44</v>
      </c>
      <c r="T74" s="26"/>
      <c r="U74" s="31"/>
      <c r="V74" s="32" t="s">
        <v>43</v>
      </c>
      <c r="W74" s="39" t="s">
        <v>44</v>
      </c>
      <c r="X74" s="26"/>
      <c r="Y74" s="31"/>
      <c r="Z74" s="19"/>
    </row>
    <row r="75" spans="1:26" ht="12" customHeight="1">
      <c r="A75" s="3" t="s">
        <v>45</v>
      </c>
      <c r="B75" s="40"/>
      <c r="C75" s="41"/>
      <c r="D75" s="42">
        <f>ROUND(B75*C75,0)</f>
        <v>0</v>
      </c>
      <c r="E75" s="31"/>
      <c r="F75" s="43">
        <f>ROUND(B75*(1+$F$4),2)</f>
        <v>0</v>
      </c>
      <c r="G75" s="41"/>
      <c r="H75" s="42">
        <f>ROUND(F75*G75,0)</f>
        <v>0</v>
      </c>
      <c r="I75" s="31"/>
      <c r="J75" s="43">
        <f>ROUND(F75*(1+$F$4),2)</f>
        <v>0</v>
      </c>
      <c r="K75" s="41"/>
      <c r="L75" s="42">
        <f>ROUND(J75*K75,0)</f>
        <v>0</v>
      </c>
      <c r="M75" s="31"/>
      <c r="N75" s="43">
        <f>ROUND(J75*(1+$F$4),2)</f>
        <v>0</v>
      </c>
      <c r="O75" s="41"/>
      <c r="P75" s="42">
        <f>ROUND(N75*O75,0)</f>
        <v>0</v>
      </c>
      <c r="Q75" s="31"/>
      <c r="R75" s="43">
        <f>ROUND(N75*(1+$F$4),2)</f>
        <v>0</v>
      </c>
      <c r="S75" s="41"/>
      <c r="T75" s="42">
        <f>ROUND(R75*S75,0)</f>
        <v>0</v>
      </c>
      <c r="U75" s="31"/>
      <c r="V75" s="43">
        <f>ROUND(R75*(1+$F$4),2)</f>
        <v>0</v>
      </c>
      <c r="W75" s="41"/>
      <c r="X75" s="42">
        <f>ROUND(V75*W75,0)</f>
        <v>0</v>
      </c>
      <c r="Y75" s="31"/>
      <c r="Z75" s="19">
        <f>ROUND(D75+H75+L75+P75+T75+X75,0)</f>
        <v>0</v>
      </c>
    </row>
    <row r="76" spans="1:26" ht="12.75" customHeight="1">
      <c r="A76" s="3" t="s">
        <v>46</v>
      </c>
      <c r="B76" s="40"/>
      <c r="C76" s="41"/>
      <c r="D76" s="42">
        <f>ROUND(B76*C76,0)</f>
        <v>0</v>
      </c>
      <c r="E76" s="31"/>
      <c r="F76" s="43">
        <f>ROUND(B76*(1+$F$4),2)</f>
        <v>0</v>
      </c>
      <c r="G76" s="41"/>
      <c r="H76" s="42">
        <f>ROUND(F76*G76,0)</f>
        <v>0</v>
      </c>
      <c r="I76" s="31"/>
      <c r="J76" s="43">
        <f>ROUND(F76*(1+$F$4),2)</f>
        <v>0</v>
      </c>
      <c r="K76" s="41"/>
      <c r="L76" s="42">
        <f>ROUND(J76*K76,0)</f>
        <v>0</v>
      </c>
      <c r="M76" s="31"/>
      <c r="N76" s="43">
        <f>ROUND(J76*(1+$F$4),2)</f>
        <v>0</v>
      </c>
      <c r="O76" s="41"/>
      <c r="P76" s="42">
        <f>ROUND(N76*O76,0)</f>
        <v>0</v>
      </c>
      <c r="Q76" s="31"/>
      <c r="R76" s="43">
        <f>ROUND(N76*(1+$F$4),2)</f>
        <v>0</v>
      </c>
      <c r="S76" s="41"/>
      <c r="T76" s="42">
        <f>ROUND(R76*S76,0)</f>
        <v>0</v>
      </c>
      <c r="U76" s="31"/>
      <c r="V76" s="43">
        <f>ROUND(R76*(1+$F$4),2)</f>
        <v>0</v>
      </c>
      <c r="W76" s="41"/>
      <c r="X76" s="42">
        <f>ROUND(V76*W76,0)</f>
        <v>0</v>
      </c>
      <c r="Y76" s="31"/>
      <c r="Z76" s="19">
        <f>ROUND(D76+H76+L76+P76+T76+X76,0)</f>
        <v>0</v>
      </c>
    </row>
    <row r="77" spans="2:26" ht="12.75">
      <c r="B77" s="32"/>
      <c r="C77" s="39"/>
      <c r="D77" s="28"/>
      <c r="E77" s="31"/>
      <c r="F77" s="32"/>
      <c r="G77" s="39"/>
      <c r="H77" s="28"/>
      <c r="I77" s="31"/>
      <c r="J77" s="32"/>
      <c r="K77" s="39"/>
      <c r="L77" s="28"/>
      <c r="M77" s="31"/>
      <c r="N77" s="32"/>
      <c r="O77" s="39"/>
      <c r="P77" s="28"/>
      <c r="Q77" s="31"/>
      <c r="R77" s="32"/>
      <c r="S77" s="39"/>
      <c r="T77" s="28"/>
      <c r="U77" s="31"/>
      <c r="V77" s="32"/>
      <c r="W77" s="39"/>
      <c r="X77" s="28"/>
      <c r="Y77" s="31"/>
      <c r="Z77" s="28"/>
    </row>
    <row r="78" spans="1:26" ht="12.75">
      <c r="A78" s="3" t="s">
        <v>47</v>
      </c>
      <c r="B78" s="43"/>
      <c r="C78" s="44"/>
      <c r="D78" s="26">
        <f>ROUND(SUM(D75:D77),0)</f>
        <v>0</v>
      </c>
      <c r="E78" s="31"/>
      <c r="G78" s="14"/>
      <c r="H78" s="26">
        <f>ROUND(SUM(H75:H77),0)</f>
        <v>0</v>
      </c>
      <c r="I78" s="31"/>
      <c r="J78" s="19"/>
      <c r="K78" s="14"/>
      <c r="L78" s="26">
        <f>ROUND(SUM(L75:L77),0)</f>
        <v>0</v>
      </c>
      <c r="M78" s="31"/>
      <c r="O78" s="14"/>
      <c r="P78" s="26">
        <f>ROUND(SUM(P75:P77),0)</f>
        <v>0</v>
      </c>
      <c r="Q78" s="31"/>
      <c r="S78" s="14"/>
      <c r="T78" s="26">
        <f>ROUND(SUM(T75:T77),0)</f>
        <v>0</v>
      </c>
      <c r="U78" s="31"/>
      <c r="W78" s="14"/>
      <c r="X78" s="26">
        <f>ROUND(SUM(X75:X77),0)</f>
        <v>0</v>
      </c>
      <c r="Y78" s="31"/>
      <c r="Z78" s="26">
        <f>ROUND(SUM(Z75:Z77),0)</f>
        <v>0</v>
      </c>
    </row>
    <row r="79" spans="2:26" ht="12.75">
      <c r="B79" s="43"/>
      <c r="C79" s="44"/>
      <c r="D79" s="26"/>
      <c r="E79" s="31"/>
      <c r="G79" s="14"/>
      <c r="H79" s="26"/>
      <c r="I79" s="31"/>
      <c r="J79" s="19"/>
      <c r="K79" s="14"/>
      <c r="L79" s="26"/>
      <c r="M79" s="31"/>
      <c r="O79" s="14"/>
      <c r="P79" s="26"/>
      <c r="Q79" s="31"/>
      <c r="S79" s="14"/>
      <c r="T79" s="26"/>
      <c r="U79" s="31"/>
      <c r="W79" s="14"/>
      <c r="X79" s="26"/>
      <c r="Y79" s="31"/>
      <c r="Z79" s="26"/>
    </row>
    <row r="80" spans="1:26" ht="13.5" customHeight="1">
      <c r="A80" s="85" t="s">
        <v>98</v>
      </c>
      <c r="B80" s="32" t="s">
        <v>43</v>
      </c>
      <c r="C80" s="39" t="s">
        <v>44</v>
      </c>
      <c r="D80" s="26"/>
      <c r="E80" s="31"/>
      <c r="F80" s="32" t="s">
        <v>43</v>
      </c>
      <c r="G80" s="39" t="s">
        <v>44</v>
      </c>
      <c r="I80" s="31"/>
      <c r="J80" s="32" t="s">
        <v>43</v>
      </c>
      <c r="K80" s="39" t="s">
        <v>44</v>
      </c>
      <c r="L80" s="26"/>
      <c r="M80" s="31"/>
      <c r="N80" s="32" t="s">
        <v>43</v>
      </c>
      <c r="O80" s="39" t="s">
        <v>44</v>
      </c>
      <c r="P80" s="26"/>
      <c r="Q80" s="31"/>
      <c r="R80" s="32" t="s">
        <v>43</v>
      </c>
      <c r="S80" s="39" t="s">
        <v>44</v>
      </c>
      <c r="T80" s="26"/>
      <c r="U80" s="31"/>
      <c r="V80" s="32" t="s">
        <v>43</v>
      </c>
      <c r="W80" s="39" t="s">
        <v>44</v>
      </c>
      <c r="X80" s="26"/>
      <c r="Y80" s="31"/>
      <c r="Z80" s="19"/>
    </row>
    <row r="81" spans="1:26" ht="13.5" customHeight="1">
      <c r="A81" s="3" t="s">
        <v>99</v>
      </c>
      <c r="B81" s="40"/>
      <c r="C81" s="41"/>
      <c r="D81" s="42">
        <f>ROUND(B81*C81,0)</f>
        <v>0</v>
      </c>
      <c r="E81" s="31"/>
      <c r="F81" s="43">
        <f>ROUND(B81*(1+$F$4),2)</f>
        <v>0</v>
      </c>
      <c r="G81" s="41"/>
      <c r="H81" s="42">
        <f>ROUND(F81*G81,0)</f>
        <v>0</v>
      </c>
      <c r="I81" s="31"/>
      <c r="J81" s="43">
        <f>ROUND(F81*(1+$F$4),2)</f>
        <v>0</v>
      </c>
      <c r="K81" s="41"/>
      <c r="L81" s="42">
        <f>ROUND(J81*K81,0)</f>
        <v>0</v>
      </c>
      <c r="M81" s="31"/>
      <c r="N81" s="43">
        <f>ROUND(J81*(1+$F$4),2)</f>
        <v>0</v>
      </c>
      <c r="O81" s="41"/>
      <c r="P81" s="42">
        <f>ROUND(N81*O81,0)</f>
        <v>0</v>
      </c>
      <c r="Q81" s="31"/>
      <c r="R81" s="43">
        <f>ROUND(N81*(1+$F$4),2)</f>
        <v>0</v>
      </c>
      <c r="S81" s="41"/>
      <c r="T81" s="42">
        <f>ROUND(R81*S81,0)</f>
        <v>0</v>
      </c>
      <c r="U81" s="31"/>
      <c r="V81" s="43">
        <f>ROUND(R81*(1+$F$4),2)</f>
        <v>0</v>
      </c>
      <c r="W81" s="41"/>
      <c r="X81" s="42">
        <f>ROUND(V81*W81,0)</f>
        <v>0</v>
      </c>
      <c r="Y81" s="31"/>
      <c r="Z81" s="19">
        <f>ROUND(D81+H81+L81+P81+T81+X81,0)</f>
        <v>0</v>
      </c>
    </row>
    <row r="82" spans="1:26" ht="13.5" customHeight="1">
      <c r="A82" s="3" t="s">
        <v>100</v>
      </c>
      <c r="B82" s="40"/>
      <c r="C82" s="41"/>
      <c r="D82" s="28">
        <f>ROUND(B82*C82,0)</f>
        <v>0</v>
      </c>
      <c r="E82" s="31"/>
      <c r="F82" s="43">
        <f>ROUND(B82*(1+$F$4),2)</f>
        <v>0</v>
      </c>
      <c r="G82" s="41"/>
      <c r="H82" s="28">
        <f>ROUND(F82*G82,0)</f>
        <v>0</v>
      </c>
      <c r="I82" s="31"/>
      <c r="J82" s="43">
        <f>ROUND(F82*(1+$F$4),2)</f>
        <v>0</v>
      </c>
      <c r="K82" s="41"/>
      <c r="L82" s="28">
        <f>ROUND(J82*K82,0)</f>
        <v>0</v>
      </c>
      <c r="M82" s="31"/>
      <c r="N82" s="43">
        <f>ROUND(J82*(1+$F$4),2)</f>
        <v>0</v>
      </c>
      <c r="O82" s="41"/>
      <c r="P82" s="28">
        <f>ROUND(N82*O82,0)</f>
        <v>0</v>
      </c>
      <c r="Q82" s="31"/>
      <c r="R82" s="43">
        <f>ROUND(N82*(1+$F$4),2)</f>
        <v>0</v>
      </c>
      <c r="S82" s="41"/>
      <c r="T82" s="28">
        <f>ROUND(R82*S82,0)</f>
        <v>0</v>
      </c>
      <c r="U82" s="31"/>
      <c r="V82" s="43">
        <f>ROUND(R82*(1+$F$4),2)</f>
        <v>0</v>
      </c>
      <c r="W82" s="41"/>
      <c r="X82" s="28">
        <f>ROUND(V82*W82,0)</f>
        <v>0</v>
      </c>
      <c r="Y82" s="31"/>
      <c r="Z82" s="30">
        <f>ROUND(D82+H82+L82+P82+T82+X82,0)</f>
        <v>0</v>
      </c>
    </row>
    <row r="83" spans="2:26" ht="12.75">
      <c r="B83" s="43"/>
      <c r="C83" s="44"/>
      <c r="D83" s="26">
        <f>ROUND(SUM(D81:D82),0)</f>
        <v>0</v>
      </c>
      <c r="E83" s="31"/>
      <c r="G83" s="14"/>
      <c r="H83" s="26">
        <f>ROUND(SUM(H81:H82),0)</f>
        <v>0</v>
      </c>
      <c r="I83" s="31"/>
      <c r="J83" s="19"/>
      <c r="K83" s="14"/>
      <c r="L83" s="26">
        <f>ROUND(SUM(L81:L82),0)</f>
        <v>0</v>
      </c>
      <c r="M83" s="31"/>
      <c r="O83" s="14"/>
      <c r="P83" s="26">
        <f>ROUND(SUM(P81:P82),0)</f>
        <v>0</v>
      </c>
      <c r="Q83" s="31"/>
      <c r="S83" s="14"/>
      <c r="T83" s="26">
        <f>ROUND(SUM(T81:T82),0)</f>
        <v>0</v>
      </c>
      <c r="U83" s="31"/>
      <c r="W83" s="14"/>
      <c r="X83" s="26">
        <f>ROUND(SUM(X81:X82),0)</f>
        <v>0</v>
      </c>
      <c r="Y83" s="31"/>
      <c r="Z83" s="26">
        <f>ROUND(SUM(Z81:Z82),0)</f>
        <v>0</v>
      </c>
    </row>
    <row r="84" spans="2:26" ht="12.75">
      <c r="B84" s="43"/>
      <c r="C84" s="44"/>
      <c r="D84" s="26"/>
      <c r="E84" s="31"/>
      <c r="G84" s="14"/>
      <c r="H84" s="26"/>
      <c r="I84" s="31"/>
      <c r="J84" s="19"/>
      <c r="K84" s="14"/>
      <c r="L84" s="26"/>
      <c r="M84" s="31"/>
      <c r="O84" s="14"/>
      <c r="P84" s="26"/>
      <c r="Q84" s="31"/>
      <c r="S84" s="14"/>
      <c r="T84" s="26"/>
      <c r="U84" s="31"/>
      <c r="W84" s="14"/>
      <c r="X84" s="26"/>
      <c r="Y84" s="31"/>
      <c r="Z84" s="26"/>
    </row>
    <row r="85" spans="1:26" ht="12.75">
      <c r="A85" s="37"/>
      <c r="B85" s="45" t="s">
        <v>48</v>
      </c>
      <c r="C85" s="32" t="s">
        <v>49</v>
      </c>
      <c r="D85" s="42"/>
      <c r="E85" s="31"/>
      <c r="F85" s="45" t="s">
        <v>48</v>
      </c>
      <c r="G85" s="32" t="s">
        <v>49</v>
      </c>
      <c r="H85" s="26"/>
      <c r="I85" s="31"/>
      <c r="J85" s="45" t="s">
        <v>48</v>
      </c>
      <c r="K85" s="32" t="s">
        <v>49</v>
      </c>
      <c r="L85" s="42"/>
      <c r="M85" s="31"/>
      <c r="N85" s="45" t="s">
        <v>48</v>
      </c>
      <c r="O85" s="32" t="s">
        <v>49</v>
      </c>
      <c r="P85" s="42"/>
      <c r="Q85" s="31"/>
      <c r="R85" s="45" t="s">
        <v>48</v>
      </c>
      <c r="S85" s="32" t="s">
        <v>49</v>
      </c>
      <c r="T85" s="42"/>
      <c r="U85" s="31"/>
      <c r="V85" s="45" t="s">
        <v>48</v>
      </c>
      <c r="W85" s="32" t="s">
        <v>49</v>
      </c>
      <c r="X85" s="42"/>
      <c r="Y85" s="31"/>
      <c r="Z85" s="26"/>
    </row>
    <row r="86" spans="1:26" ht="12.75">
      <c r="A86" s="37" t="s">
        <v>50</v>
      </c>
      <c r="B86" s="76">
        <v>276.73</v>
      </c>
      <c r="C86" s="46"/>
      <c r="D86" s="42">
        <f>ROUND(B86*C86,0)</f>
        <v>0</v>
      </c>
      <c r="E86" s="31"/>
      <c r="F86" s="76">
        <v>319.96</v>
      </c>
      <c r="G86" s="46"/>
      <c r="H86" s="42">
        <f>ROUND(F86*G86,0)</f>
        <v>0</v>
      </c>
      <c r="I86" s="31"/>
      <c r="J86" s="76">
        <f>ROUND(F86*(1+$F$5),2)</f>
        <v>339.16</v>
      </c>
      <c r="K86" s="46"/>
      <c r="L86" s="42">
        <f>ROUND(J86*K86,0)</f>
        <v>0</v>
      </c>
      <c r="M86" s="31"/>
      <c r="N86" s="76">
        <f>ROUND(J86*(1+$F$5),2)</f>
        <v>359.51</v>
      </c>
      <c r="O86" s="46"/>
      <c r="P86" s="42">
        <f>ROUND(N86*O86,0)</f>
        <v>0</v>
      </c>
      <c r="Q86" s="31"/>
      <c r="R86" s="76">
        <f>ROUND(N86*(1+$F$5),2)</f>
        <v>381.08</v>
      </c>
      <c r="S86" s="46"/>
      <c r="T86" s="42">
        <f>ROUND(R86*S86,0)</f>
        <v>0</v>
      </c>
      <c r="U86" s="31"/>
      <c r="V86" s="76">
        <f>ROUND(R86*(1+$F$5),2)</f>
        <v>403.94</v>
      </c>
      <c r="W86" s="46"/>
      <c r="X86" s="42">
        <f>ROUND(V86*W86,0)</f>
        <v>0</v>
      </c>
      <c r="Y86" s="31"/>
      <c r="Z86" s="19">
        <f>ROUND(D86+H86+L86+P86+T86+X86,0)</f>
        <v>0</v>
      </c>
    </row>
    <row r="87" spans="1:26" ht="15.75" customHeight="1">
      <c r="A87" s="14"/>
      <c r="B87" s="19"/>
      <c r="C87" s="14"/>
      <c r="D87" s="26"/>
      <c r="E87" s="31"/>
      <c r="H87" s="26"/>
      <c r="I87" s="31"/>
      <c r="J87" s="19"/>
      <c r="K87" s="14"/>
      <c r="L87" s="26"/>
      <c r="M87" s="31"/>
      <c r="O87" s="14"/>
      <c r="P87" s="26"/>
      <c r="Q87" s="31"/>
      <c r="S87" s="14"/>
      <c r="T87" s="26"/>
      <c r="U87" s="31"/>
      <c r="W87" s="14"/>
      <c r="X87" s="26"/>
      <c r="Y87" s="31"/>
      <c r="Z87" s="26"/>
    </row>
    <row r="88" spans="3:26" ht="15.75" customHeight="1">
      <c r="C88" s="23" t="s">
        <v>51</v>
      </c>
      <c r="D88" s="26"/>
      <c r="E88" s="31"/>
      <c r="G88" s="23" t="s">
        <v>51</v>
      </c>
      <c r="I88" s="31"/>
      <c r="K88" s="23" t="s">
        <v>51</v>
      </c>
      <c r="L88" s="26"/>
      <c r="M88" s="31"/>
      <c r="O88" s="23" t="s">
        <v>51</v>
      </c>
      <c r="P88" s="26"/>
      <c r="Q88" s="31"/>
      <c r="S88" s="23" t="s">
        <v>51</v>
      </c>
      <c r="T88" s="26"/>
      <c r="U88" s="31"/>
      <c r="W88" s="23" t="s">
        <v>51</v>
      </c>
      <c r="X88" s="26"/>
      <c r="Y88" s="31"/>
      <c r="Z88" s="19"/>
    </row>
    <row r="89" spans="1:26" ht="12.75">
      <c r="A89" s="18" t="s">
        <v>52</v>
      </c>
      <c r="B89" s="23" t="s">
        <v>53</v>
      </c>
      <c r="C89" s="23" t="s">
        <v>54</v>
      </c>
      <c r="D89" s="26"/>
      <c r="E89" s="31"/>
      <c r="F89" s="23" t="s">
        <v>53</v>
      </c>
      <c r="G89" s="23" t="s">
        <v>54</v>
      </c>
      <c r="I89" s="31"/>
      <c r="J89" s="23" t="s">
        <v>53</v>
      </c>
      <c r="K89" s="23" t="s">
        <v>54</v>
      </c>
      <c r="L89" s="26"/>
      <c r="M89" s="31"/>
      <c r="N89" s="23" t="s">
        <v>53</v>
      </c>
      <c r="O89" s="23" t="s">
        <v>54</v>
      </c>
      <c r="P89" s="26"/>
      <c r="Q89" s="31"/>
      <c r="R89" s="23" t="s">
        <v>53</v>
      </c>
      <c r="S89" s="23" t="s">
        <v>54</v>
      </c>
      <c r="T89" s="26"/>
      <c r="U89" s="31"/>
      <c r="V89" s="23" t="s">
        <v>53</v>
      </c>
      <c r="W89" s="23" t="s">
        <v>54</v>
      </c>
      <c r="X89" s="26"/>
      <c r="Y89" s="31"/>
      <c r="Z89" s="19"/>
    </row>
    <row r="90" spans="1:26" ht="12.75">
      <c r="A90" s="3" t="s">
        <v>20</v>
      </c>
      <c r="B90" s="47">
        <v>0.189</v>
      </c>
      <c r="C90" s="17"/>
      <c r="D90" s="26">
        <f>ROUND(D23*B90,0)</f>
        <v>0</v>
      </c>
      <c r="E90" s="31"/>
      <c r="F90" s="47">
        <v>0.22</v>
      </c>
      <c r="H90" s="26">
        <f>ROUND(H23*F90,0)</f>
        <v>0</v>
      </c>
      <c r="I90" s="31"/>
      <c r="J90" s="86">
        <v>0.22</v>
      </c>
      <c r="K90" s="17"/>
      <c r="L90" s="26">
        <f>ROUND(L23*J90,0)</f>
        <v>0</v>
      </c>
      <c r="M90" s="31"/>
      <c r="N90" s="47">
        <v>0.22</v>
      </c>
      <c r="O90" s="17"/>
      <c r="P90" s="26">
        <f>ROUND(P23*N90,0)</f>
        <v>0</v>
      </c>
      <c r="Q90" s="31"/>
      <c r="R90" s="86">
        <v>0.22</v>
      </c>
      <c r="S90" s="17"/>
      <c r="T90" s="26">
        <f>ROUND(T23*R90,0)</f>
        <v>0</v>
      </c>
      <c r="U90" s="31"/>
      <c r="V90" s="86">
        <v>0.22</v>
      </c>
      <c r="W90" s="17"/>
      <c r="X90" s="26">
        <f>ROUND(X23*V90,0)</f>
        <v>0</v>
      </c>
      <c r="Y90" s="31"/>
      <c r="Z90" s="19">
        <f aca="true" t="shared" si="24" ref="Z90:Z95">ROUND(D90+H90+L90+P90+T90+X90,0)</f>
        <v>0</v>
      </c>
    </row>
    <row r="91" spans="1:26" ht="12.75">
      <c r="A91" s="3" t="s">
        <v>55</v>
      </c>
      <c r="B91" s="47">
        <v>0.29</v>
      </c>
      <c r="C91" s="17"/>
      <c r="D91" s="26">
        <f>ROUND(D39*B91,0)</f>
        <v>0</v>
      </c>
      <c r="E91" s="31"/>
      <c r="F91" s="47">
        <v>0.29</v>
      </c>
      <c r="H91" s="26">
        <f>ROUND(H39*F91,0)</f>
        <v>0</v>
      </c>
      <c r="I91" s="31"/>
      <c r="J91" s="86">
        <v>0.291</v>
      </c>
      <c r="K91" s="17"/>
      <c r="L91" s="26">
        <f>ROUND(L39*J91,0)</f>
        <v>0</v>
      </c>
      <c r="M91" s="31"/>
      <c r="N91" s="47">
        <v>0.293</v>
      </c>
      <c r="O91" s="17"/>
      <c r="P91" s="26">
        <f>ROUND(P39*N91,0)</f>
        <v>0</v>
      </c>
      <c r="Q91" s="31"/>
      <c r="R91" s="86">
        <v>0.294</v>
      </c>
      <c r="S91" s="17"/>
      <c r="T91" s="26">
        <f>ROUND(T39*R91,0)</f>
        <v>0</v>
      </c>
      <c r="U91" s="31"/>
      <c r="V91" s="86">
        <v>0.295</v>
      </c>
      <c r="W91" s="17"/>
      <c r="X91" s="26">
        <f>ROUND(X39*V91,0)</f>
        <v>0</v>
      </c>
      <c r="Y91" s="31"/>
      <c r="Z91" s="19">
        <f t="shared" si="24"/>
        <v>0</v>
      </c>
    </row>
    <row r="92" spans="1:26" ht="12.75">
      <c r="A92" s="3" t="s">
        <v>29</v>
      </c>
      <c r="B92" s="47">
        <v>0.325</v>
      </c>
      <c r="C92" s="17"/>
      <c r="D92" s="26">
        <f>ROUND(D52*B92,0)</f>
        <v>0</v>
      </c>
      <c r="E92" s="31"/>
      <c r="F92" s="47">
        <v>0.35</v>
      </c>
      <c r="H92" s="26">
        <f>ROUND(H52*F92,0)</f>
        <v>0</v>
      </c>
      <c r="I92" s="31"/>
      <c r="J92" s="86">
        <v>0.353</v>
      </c>
      <c r="K92" s="17"/>
      <c r="L92" s="26">
        <f>ROUND(L52*J92,0)</f>
        <v>0</v>
      </c>
      <c r="M92" s="31"/>
      <c r="N92" s="77">
        <v>0.357</v>
      </c>
      <c r="O92" s="17"/>
      <c r="P92" s="26">
        <f>ROUND(P52*N92,0)</f>
        <v>0</v>
      </c>
      <c r="Q92" s="31"/>
      <c r="R92" s="86">
        <v>0.36</v>
      </c>
      <c r="S92" s="17"/>
      <c r="T92" s="26">
        <f>ROUND(T52*R92,0)</f>
        <v>0</v>
      </c>
      <c r="U92" s="31"/>
      <c r="V92" s="86">
        <v>0.364</v>
      </c>
      <c r="W92" s="17"/>
      <c r="X92" s="26">
        <f>ROUND(X52*V92,0)</f>
        <v>0</v>
      </c>
      <c r="Y92" s="31"/>
      <c r="Z92" s="19">
        <f t="shared" si="24"/>
        <v>0</v>
      </c>
    </row>
    <row r="93" spans="1:26" ht="12.75">
      <c r="A93" s="3" t="s">
        <v>33</v>
      </c>
      <c r="B93" s="47">
        <v>0.255</v>
      </c>
      <c r="C93" s="17"/>
      <c r="D93" s="26">
        <f>ROUND(D66*B93,0)</f>
        <v>0</v>
      </c>
      <c r="E93" s="31"/>
      <c r="F93" s="47">
        <v>0.258</v>
      </c>
      <c r="H93" s="26">
        <f>ROUND(H66*F93,0)</f>
        <v>0</v>
      </c>
      <c r="I93" s="31"/>
      <c r="J93" s="86">
        <v>0.262</v>
      </c>
      <c r="K93" s="17"/>
      <c r="L93" s="26">
        <f>ROUND(L66*J93,0)</f>
        <v>0</v>
      </c>
      <c r="M93" s="31"/>
      <c r="N93" s="47">
        <v>0.265</v>
      </c>
      <c r="O93" s="17"/>
      <c r="P93" s="26">
        <f>ROUND(P66*N93,0)</f>
        <v>0</v>
      </c>
      <c r="Q93" s="31"/>
      <c r="R93" s="86">
        <v>0.269</v>
      </c>
      <c r="S93" s="17"/>
      <c r="T93" s="26">
        <f>ROUND(T66*R93,0)</f>
        <v>0</v>
      </c>
      <c r="U93" s="31"/>
      <c r="V93" s="86">
        <v>0.279</v>
      </c>
      <c r="W93" s="17"/>
      <c r="X93" s="26">
        <f>ROUND(X66*V93,0)</f>
        <v>0</v>
      </c>
      <c r="Y93" s="31"/>
      <c r="Z93" s="19">
        <f t="shared" si="24"/>
        <v>0</v>
      </c>
    </row>
    <row r="94" spans="1:26" s="2" customFormat="1" ht="12.75">
      <c r="A94" s="2" t="s">
        <v>56</v>
      </c>
      <c r="B94" s="48">
        <v>0.01</v>
      </c>
      <c r="C94" s="15"/>
      <c r="D94" s="42">
        <f>ROUND(B94*(D72+D78),0)</f>
        <v>0</v>
      </c>
      <c r="E94" s="29"/>
      <c r="F94" s="48">
        <v>0.01</v>
      </c>
      <c r="H94" s="42">
        <f>ROUND(F94*(H72+H78),0)</f>
        <v>0</v>
      </c>
      <c r="I94" s="29"/>
      <c r="J94" s="86">
        <v>0.01</v>
      </c>
      <c r="K94" s="15"/>
      <c r="L94" s="42">
        <f>ROUND(J94*(L72+L78),0)</f>
        <v>0</v>
      </c>
      <c r="M94" s="29"/>
      <c r="N94" s="48">
        <v>0.01</v>
      </c>
      <c r="O94" s="15"/>
      <c r="P94" s="42">
        <f>ROUND(N94*(P72+P78),0)</f>
        <v>0</v>
      </c>
      <c r="Q94" s="29"/>
      <c r="R94" s="86">
        <v>0.01</v>
      </c>
      <c r="S94" s="15"/>
      <c r="T94" s="42">
        <f>ROUND(R94*(T72+T78),0)</f>
        <v>0</v>
      </c>
      <c r="U94" s="29"/>
      <c r="V94" s="86">
        <v>0.01</v>
      </c>
      <c r="W94" s="15"/>
      <c r="X94" s="42">
        <f>ROUND(V94*(X72+X78),0)</f>
        <v>0</v>
      </c>
      <c r="Y94" s="29"/>
      <c r="Z94" s="19">
        <f t="shared" si="24"/>
        <v>0</v>
      </c>
    </row>
    <row r="95" spans="1:26" s="2" customFormat="1" ht="12.75">
      <c r="A95" s="87" t="s">
        <v>101</v>
      </c>
      <c r="B95" s="88">
        <v>0.08</v>
      </c>
      <c r="C95" s="89"/>
      <c r="D95" s="42">
        <f>ROUND(B95*(D83),0)</f>
        <v>0</v>
      </c>
      <c r="E95" s="31"/>
      <c r="F95" s="88">
        <v>0.22</v>
      </c>
      <c r="G95" s="87"/>
      <c r="H95" s="42">
        <f>ROUND(F95*(H83),0)</f>
        <v>0</v>
      </c>
      <c r="I95" s="31"/>
      <c r="J95" s="86">
        <v>0.22</v>
      </c>
      <c r="K95" s="89"/>
      <c r="L95" s="42">
        <f>ROUND(J95*(L83),0)</f>
        <v>0</v>
      </c>
      <c r="M95" s="31"/>
      <c r="N95" s="88">
        <v>0.22</v>
      </c>
      <c r="O95" s="89"/>
      <c r="P95" s="42">
        <f>ROUND(N95*(P83),0)</f>
        <v>0</v>
      </c>
      <c r="Q95" s="29"/>
      <c r="R95" s="86">
        <v>0.22</v>
      </c>
      <c r="S95" s="89"/>
      <c r="T95" s="42">
        <f>ROUND(R95*(T83),0)</f>
        <v>0</v>
      </c>
      <c r="U95" s="31"/>
      <c r="V95" s="86">
        <v>0.22</v>
      </c>
      <c r="W95" s="89"/>
      <c r="X95" s="42">
        <f>ROUND(V95*(X83),0)</f>
        <v>0</v>
      </c>
      <c r="Y95" s="29"/>
      <c r="Z95" s="19">
        <f t="shared" si="24"/>
        <v>0</v>
      </c>
    </row>
    <row r="96" spans="1:26" s="2" customFormat="1" ht="12.75">
      <c r="A96" s="87"/>
      <c r="B96" s="88"/>
      <c r="C96" s="89"/>
      <c r="D96" s="90"/>
      <c r="E96" s="31"/>
      <c r="F96" s="88"/>
      <c r="G96" s="87"/>
      <c r="H96" s="90"/>
      <c r="I96" s="31"/>
      <c r="J96" s="88"/>
      <c r="K96" s="89"/>
      <c r="L96" s="90"/>
      <c r="M96" s="31"/>
      <c r="N96" s="88"/>
      <c r="O96" s="89"/>
      <c r="P96" s="90"/>
      <c r="Q96" s="29"/>
      <c r="R96" s="88"/>
      <c r="S96" s="89"/>
      <c r="T96" s="90"/>
      <c r="U96" s="31"/>
      <c r="V96" s="88"/>
      <c r="W96" s="89"/>
      <c r="X96" s="90"/>
      <c r="Y96" s="29"/>
      <c r="Z96" s="91"/>
    </row>
    <row r="97" spans="2:26" s="2" customFormat="1" ht="27" customHeight="1">
      <c r="B97" s="49" t="s">
        <v>57</v>
      </c>
      <c r="C97" s="50" t="s">
        <v>58</v>
      </c>
      <c r="D97" s="42"/>
      <c r="E97" s="29"/>
      <c r="F97" s="49" t="s">
        <v>57</v>
      </c>
      <c r="G97" s="50" t="s">
        <v>58</v>
      </c>
      <c r="H97" s="42"/>
      <c r="I97" s="29"/>
      <c r="J97" s="49" t="s">
        <v>57</v>
      </c>
      <c r="K97" s="50" t="s">
        <v>58</v>
      </c>
      <c r="L97" s="42"/>
      <c r="M97" s="29"/>
      <c r="N97" s="49" t="s">
        <v>57</v>
      </c>
      <c r="O97" s="50" t="s">
        <v>58</v>
      </c>
      <c r="P97" s="42"/>
      <c r="Q97" s="29"/>
      <c r="R97" s="49" t="s">
        <v>57</v>
      </c>
      <c r="S97" s="50" t="s">
        <v>58</v>
      </c>
      <c r="T97" s="42"/>
      <c r="U97" s="29"/>
      <c r="V97" s="49" t="s">
        <v>57</v>
      </c>
      <c r="W97" s="50" t="s">
        <v>58</v>
      </c>
      <c r="X97" s="42"/>
      <c r="Y97" s="29"/>
      <c r="Z97" s="19"/>
    </row>
    <row r="98" spans="1:26" s="2" customFormat="1" ht="19.5" customHeight="1">
      <c r="A98" s="2" t="s">
        <v>59</v>
      </c>
      <c r="B98" s="46">
        <v>0</v>
      </c>
      <c r="C98" s="78">
        <v>792</v>
      </c>
      <c r="D98" s="42">
        <f>ROUND(B98*C98,0)</f>
        <v>0</v>
      </c>
      <c r="E98" s="29"/>
      <c r="F98" s="46"/>
      <c r="G98" s="78">
        <v>710</v>
      </c>
      <c r="H98" s="42">
        <f>ROUND(F98*G98,0)</f>
        <v>0</v>
      </c>
      <c r="I98" s="29"/>
      <c r="J98" s="46"/>
      <c r="K98" s="78">
        <v>781</v>
      </c>
      <c r="L98" s="42">
        <f>ROUND(J98*K98,0)</f>
        <v>0</v>
      </c>
      <c r="M98" s="29"/>
      <c r="N98" s="46"/>
      <c r="O98" s="78">
        <v>859</v>
      </c>
      <c r="P98" s="42">
        <f>ROUND(N98*O98,0)</f>
        <v>0</v>
      </c>
      <c r="Q98" s="29"/>
      <c r="R98" s="46"/>
      <c r="S98" s="78">
        <v>945</v>
      </c>
      <c r="T98" s="42">
        <f>ROUND(R98*S98,0)</f>
        <v>0</v>
      </c>
      <c r="U98" s="29"/>
      <c r="V98" s="46"/>
      <c r="W98" s="78">
        <v>1040</v>
      </c>
      <c r="X98" s="42">
        <f>ROUND(V98*W98,0)</f>
        <v>0</v>
      </c>
      <c r="Y98" s="29"/>
      <c r="Z98" s="19">
        <f>ROUND(D98+H98+L98+P98+T98+X98,0)</f>
        <v>0</v>
      </c>
    </row>
    <row r="99" spans="1:26" ht="12.75">
      <c r="A99" s="2" t="s">
        <v>60</v>
      </c>
      <c r="B99" s="46">
        <v>0</v>
      </c>
      <c r="C99" s="78">
        <v>1067</v>
      </c>
      <c r="D99" s="28">
        <f>ROUND(B99*C99,0)</f>
        <v>0</v>
      </c>
      <c r="E99" s="29"/>
      <c r="F99" s="46"/>
      <c r="G99" s="78">
        <v>995</v>
      </c>
      <c r="H99" s="28">
        <f>ROUND(F99*G99,0)</f>
        <v>0</v>
      </c>
      <c r="I99" s="29"/>
      <c r="J99" s="46"/>
      <c r="K99" s="78">
        <v>1095</v>
      </c>
      <c r="L99" s="28">
        <f>ROUND(J99*K99,0)</f>
        <v>0</v>
      </c>
      <c r="M99" s="29"/>
      <c r="N99" s="46"/>
      <c r="O99" s="78">
        <v>1204</v>
      </c>
      <c r="P99" s="28">
        <f>ROUND(N99*O99,0)</f>
        <v>0</v>
      </c>
      <c r="Q99" s="29"/>
      <c r="R99" s="46"/>
      <c r="S99" s="78">
        <v>1324</v>
      </c>
      <c r="T99" s="28">
        <f>ROUND(R99*S99,0)</f>
        <v>0</v>
      </c>
      <c r="U99" s="29"/>
      <c r="V99" s="46"/>
      <c r="W99" s="78">
        <v>1457</v>
      </c>
      <c r="X99" s="28">
        <f>ROUND(V99*W99,0)</f>
        <v>0</v>
      </c>
      <c r="Y99" s="29"/>
      <c r="Z99" s="30">
        <f>ROUND(D99+H99+L99+P99+T99+X99,0)</f>
        <v>0</v>
      </c>
    </row>
    <row r="100" spans="1:26" ht="13.5" customHeight="1">
      <c r="A100" s="14" t="s">
        <v>61</v>
      </c>
      <c r="B100" s="51"/>
      <c r="C100" s="15"/>
      <c r="D100" s="26">
        <f>ROUND(SUM(D90:D99),0)</f>
        <v>0</v>
      </c>
      <c r="E100" s="31"/>
      <c r="G100" s="15"/>
      <c r="H100" s="26">
        <f>ROUND(SUM(H90:H99),0)</f>
        <v>0</v>
      </c>
      <c r="I100" s="31"/>
      <c r="J100" s="51"/>
      <c r="K100" s="17"/>
      <c r="L100" s="26">
        <f>ROUND(SUM(L90:L99),0)</f>
        <v>0</v>
      </c>
      <c r="M100" s="31"/>
      <c r="N100" s="51"/>
      <c r="O100" s="17"/>
      <c r="P100" s="26">
        <f>ROUND(SUM(P90:P99),0)</f>
        <v>0</v>
      </c>
      <c r="Q100" s="31"/>
      <c r="R100" s="51"/>
      <c r="S100" s="17"/>
      <c r="T100" s="26">
        <f>ROUND(SUM(T90:T99),0)</f>
        <v>0</v>
      </c>
      <c r="U100" s="31"/>
      <c r="V100" s="51"/>
      <c r="W100" s="17"/>
      <c r="X100" s="26">
        <f>ROUND(SUM(X90:X99),0)</f>
        <v>0</v>
      </c>
      <c r="Y100" s="31"/>
      <c r="Z100" s="26">
        <f>ROUND(SUM(Z90:Z99),0)</f>
        <v>0</v>
      </c>
    </row>
    <row r="101" spans="1:26" ht="12.75">
      <c r="A101" s="14"/>
      <c r="B101" s="51"/>
      <c r="C101" s="19"/>
      <c r="D101" s="26"/>
      <c r="E101" s="31"/>
      <c r="H101" s="26"/>
      <c r="I101" s="31"/>
      <c r="J101" s="51"/>
      <c r="K101" s="19"/>
      <c r="L101" s="26"/>
      <c r="M101" s="31"/>
      <c r="N101" s="51"/>
      <c r="P101" s="26"/>
      <c r="Q101" s="31"/>
      <c r="R101" s="51"/>
      <c r="T101" s="26"/>
      <c r="U101" s="31"/>
      <c r="V101" s="51"/>
      <c r="X101" s="26"/>
      <c r="Y101" s="31"/>
      <c r="Z101" s="26"/>
    </row>
    <row r="102" spans="1:26" ht="12.75">
      <c r="A102" s="3" t="s">
        <v>62</v>
      </c>
      <c r="D102" s="19">
        <f>ROUND(D23+D39+D52+D66+D72+D78+D86+D100+D83,0)</f>
        <v>0</v>
      </c>
      <c r="E102" s="31"/>
      <c r="H102" s="19">
        <f>ROUND(H23+H39+H52+H66+H72+H78+H86+H100+H83,0)</f>
        <v>0</v>
      </c>
      <c r="I102" s="31"/>
      <c r="L102" s="19">
        <f>ROUND(L23+L39+L52+L66+L72+L78+L86+L100+L83,0)</f>
        <v>0</v>
      </c>
      <c r="M102" s="31"/>
      <c r="P102" s="19">
        <f>ROUND(P23+P39+P52+P66+P72+P78+P86+P100+P83,0)</f>
        <v>0</v>
      </c>
      <c r="Q102" s="31"/>
      <c r="T102" s="19">
        <f>ROUND(T23+T39+T52+T66+T72+T78+T86+T100+T83,0)</f>
        <v>0</v>
      </c>
      <c r="U102" s="31"/>
      <c r="X102" s="19">
        <f>ROUND(X23+X39+X52+X66+X72+X78+X86+X100+X83,0)</f>
        <v>0</v>
      </c>
      <c r="Y102" s="31"/>
      <c r="Z102" s="19">
        <f>ROUND(Z23+Z39+Z52+Z66+Z72+Z78+Z86+Z100+Z83,0)</f>
        <v>0</v>
      </c>
    </row>
    <row r="103" spans="4:26" ht="12.75">
      <c r="D103" s="26"/>
      <c r="E103" s="31"/>
      <c r="I103" s="31"/>
      <c r="L103" s="26"/>
      <c r="M103" s="31"/>
      <c r="P103" s="26"/>
      <c r="Q103" s="31"/>
      <c r="T103" s="26"/>
      <c r="U103" s="31"/>
      <c r="X103" s="26"/>
      <c r="Y103" s="31"/>
      <c r="Z103" s="19"/>
    </row>
    <row r="104" spans="1:26" ht="12.75">
      <c r="A104" s="3" t="s">
        <v>63</v>
      </c>
      <c r="D104" s="52"/>
      <c r="E104" s="31"/>
      <c r="H104" s="53"/>
      <c r="I104" s="31"/>
      <c r="L104" s="52"/>
      <c r="M104" s="31"/>
      <c r="P104" s="52"/>
      <c r="Q104" s="31"/>
      <c r="T104" s="52"/>
      <c r="U104" s="31"/>
      <c r="X104" s="52"/>
      <c r="Y104" s="31"/>
      <c r="Z104" s="19">
        <f>ROUND(D104+H104+L104+P104+T104+X104,0)</f>
        <v>0</v>
      </c>
    </row>
    <row r="105" spans="4:26" ht="12.75">
      <c r="D105" s="26"/>
      <c r="E105" s="31"/>
      <c r="I105" s="31"/>
      <c r="L105" s="26"/>
      <c r="M105" s="31"/>
      <c r="P105" s="26"/>
      <c r="Q105" s="31"/>
      <c r="T105" s="26"/>
      <c r="U105" s="31"/>
      <c r="X105" s="26"/>
      <c r="Y105" s="31"/>
      <c r="Z105" s="19"/>
    </row>
    <row r="106" spans="1:26" ht="12.75">
      <c r="A106" s="21" t="s">
        <v>64</v>
      </c>
      <c r="D106" s="26"/>
      <c r="E106" s="31"/>
      <c r="I106" s="31"/>
      <c r="L106" s="26"/>
      <c r="M106" s="31"/>
      <c r="P106" s="26"/>
      <c r="Q106" s="31"/>
      <c r="T106" s="26"/>
      <c r="U106" s="31"/>
      <c r="X106" s="26"/>
      <c r="Y106" s="31"/>
      <c r="Z106" s="19"/>
    </row>
    <row r="107" spans="1:26" ht="12.75">
      <c r="A107" s="3" t="s">
        <v>65</v>
      </c>
      <c r="D107" s="52"/>
      <c r="E107" s="31"/>
      <c r="H107" s="33"/>
      <c r="I107" s="31"/>
      <c r="L107" s="33"/>
      <c r="M107" s="31"/>
      <c r="P107" s="33"/>
      <c r="Q107" s="31"/>
      <c r="T107" s="33"/>
      <c r="U107" s="31"/>
      <c r="X107" s="33"/>
      <c r="Y107" s="31"/>
      <c r="Z107" s="19">
        <f>ROUND(D107+H107+L107+P107+T107+X107,0)</f>
        <v>0</v>
      </c>
    </row>
    <row r="108" spans="1:26" ht="12.75">
      <c r="A108" s="3" t="s">
        <v>66</v>
      </c>
      <c r="D108" s="52"/>
      <c r="E108" s="31"/>
      <c r="F108" s="19"/>
      <c r="G108" s="19"/>
      <c r="H108" s="33"/>
      <c r="I108" s="31"/>
      <c r="J108" s="19"/>
      <c r="K108" s="19"/>
      <c r="L108" s="52"/>
      <c r="M108" s="31"/>
      <c r="P108" s="52"/>
      <c r="Q108" s="31"/>
      <c r="T108" s="52"/>
      <c r="U108" s="31"/>
      <c r="X108" s="52"/>
      <c r="Y108" s="31"/>
      <c r="Z108" s="19">
        <f>ROUND(D108+H108+L108+P108+T108+X108,0)</f>
        <v>0</v>
      </c>
    </row>
    <row r="109" spans="1:26" ht="12.75">
      <c r="A109" s="3" t="s">
        <v>14</v>
      </c>
      <c r="D109" s="33"/>
      <c r="E109" s="31"/>
      <c r="F109" s="19"/>
      <c r="G109" s="19"/>
      <c r="H109" s="33">
        <f>SUM(H107:H108)</f>
        <v>0</v>
      </c>
      <c r="I109" s="31"/>
      <c r="J109" s="19"/>
      <c r="K109" s="19"/>
      <c r="L109" s="33">
        <f>SUM(L107:L108)</f>
        <v>0</v>
      </c>
      <c r="M109" s="31"/>
      <c r="P109" s="33">
        <f>SUM(P107:P108)</f>
        <v>0</v>
      </c>
      <c r="Q109" s="31"/>
      <c r="T109" s="33">
        <f>SUM(T107:T108)</f>
        <v>0</v>
      </c>
      <c r="U109" s="31"/>
      <c r="X109" s="33">
        <f>SUM(X107:X108)</f>
        <v>0</v>
      </c>
      <c r="Y109" s="31"/>
      <c r="Z109" s="19">
        <f>ROUND(D109+H109+L109+P109+T109+X109,0)</f>
        <v>0</v>
      </c>
    </row>
    <row r="110" spans="4:26" ht="12.75">
      <c r="D110" s="26"/>
      <c r="E110" s="31"/>
      <c r="I110" s="31"/>
      <c r="L110" s="26"/>
      <c r="M110" s="31"/>
      <c r="P110" s="26"/>
      <c r="Q110" s="31"/>
      <c r="T110" s="26"/>
      <c r="U110" s="31"/>
      <c r="X110" s="26"/>
      <c r="Y110" s="31"/>
      <c r="Z110" s="19"/>
    </row>
    <row r="111" spans="1:26" ht="12.75">
      <c r="A111" s="21" t="s">
        <v>67</v>
      </c>
      <c r="D111" s="26"/>
      <c r="E111" s="31"/>
      <c r="I111" s="31"/>
      <c r="L111" s="26"/>
      <c r="M111" s="31"/>
      <c r="P111" s="26"/>
      <c r="Q111" s="31"/>
      <c r="T111" s="26"/>
      <c r="U111" s="31"/>
      <c r="X111" s="26"/>
      <c r="Y111" s="31"/>
      <c r="Z111" s="19"/>
    </row>
    <row r="112" spans="1:26" ht="12.75">
      <c r="A112" s="3" t="s">
        <v>68</v>
      </c>
      <c r="D112" s="52"/>
      <c r="E112" s="31"/>
      <c r="H112" s="33"/>
      <c r="I112" s="31"/>
      <c r="J112" s="19"/>
      <c r="K112" s="19"/>
      <c r="L112" s="52"/>
      <c r="M112" s="31"/>
      <c r="P112" s="52"/>
      <c r="Q112" s="31"/>
      <c r="T112" s="52"/>
      <c r="U112" s="31"/>
      <c r="X112" s="52"/>
      <c r="Y112" s="31"/>
      <c r="Z112" s="19">
        <f>ROUND(D112+H112+L112+P112+T112+X112,0)</f>
        <v>0</v>
      </c>
    </row>
    <row r="113" spans="1:26" ht="12.75">
      <c r="A113" s="3" t="s">
        <v>69</v>
      </c>
      <c r="D113" s="52"/>
      <c r="E113" s="31"/>
      <c r="H113" s="33"/>
      <c r="I113" s="31"/>
      <c r="J113" s="19"/>
      <c r="K113" s="19"/>
      <c r="L113" s="52"/>
      <c r="M113" s="31"/>
      <c r="P113" s="52"/>
      <c r="Q113" s="31"/>
      <c r="T113" s="52"/>
      <c r="U113" s="31"/>
      <c r="X113" s="52"/>
      <c r="Y113" s="31"/>
      <c r="Z113" s="19">
        <f>ROUND(D113+H113+L113+P113+T113+X113,0)</f>
        <v>0</v>
      </c>
    </row>
    <row r="114" spans="1:26" ht="12.75">
      <c r="A114" s="3" t="s">
        <v>70</v>
      </c>
      <c r="D114" s="52"/>
      <c r="E114" s="31"/>
      <c r="H114" s="33"/>
      <c r="I114" s="31"/>
      <c r="J114" s="19"/>
      <c r="K114" s="19"/>
      <c r="L114" s="52"/>
      <c r="M114" s="31"/>
      <c r="P114" s="52"/>
      <c r="Q114" s="31"/>
      <c r="T114" s="52"/>
      <c r="U114" s="31"/>
      <c r="X114" s="52"/>
      <c r="Y114" s="31"/>
      <c r="Z114" s="19">
        <f>ROUND(D114+H114+L114+P114+T114+X114,0)</f>
        <v>0</v>
      </c>
    </row>
    <row r="115" spans="1:26" ht="12.75">
      <c r="A115" s="3" t="s">
        <v>71</v>
      </c>
      <c r="D115" s="54"/>
      <c r="E115" s="31"/>
      <c r="H115" s="33"/>
      <c r="I115" s="31"/>
      <c r="J115" s="19"/>
      <c r="K115" s="19"/>
      <c r="L115" s="52"/>
      <c r="M115" s="31"/>
      <c r="P115" s="52"/>
      <c r="Q115" s="31"/>
      <c r="T115" s="52"/>
      <c r="U115" s="31"/>
      <c r="X115" s="52"/>
      <c r="Y115" s="31"/>
      <c r="Z115" s="30">
        <f>ROUND(D115+H115+L115+P115+T115+X115,0)</f>
        <v>0</v>
      </c>
    </row>
    <row r="116" spans="1:26" ht="12.75">
      <c r="A116" s="3" t="s">
        <v>72</v>
      </c>
      <c r="D116" s="55">
        <f>ROUND(SUM(D111:D115),0)</f>
        <v>0</v>
      </c>
      <c r="E116" s="31"/>
      <c r="H116" s="55">
        <f>ROUND(SUM(H111:H115),0)</f>
        <v>0</v>
      </c>
      <c r="I116" s="31"/>
      <c r="L116" s="55">
        <f>ROUND(SUM(L111:L115),0)</f>
        <v>0</v>
      </c>
      <c r="M116" s="31"/>
      <c r="P116" s="55">
        <f>ROUND(SUM(P111:P115),0)</f>
        <v>0</v>
      </c>
      <c r="Q116" s="31"/>
      <c r="T116" s="55">
        <f>ROUND(SUM(T111:T115),0)</f>
        <v>0</v>
      </c>
      <c r="U116" s="31"/>
      <c r="X116" s="55">
        <f>ROUND(SUM(X111:X115),0)</f>
        <v>0</v>
      </c>
      <c r="Y116" s="31"/>
      <c r="Z116" s="55">
        <f>ROUND(SUM(Z111:Z115),0)</f>
        <v>0</v>
      </c>
    </row>
    <row r="117" spans="4:26" ht="12.75">
      <c r="D117" s="26"/>
      <c r="E117" s="31"/>
      <c r="I117" s="31"/>
      <c r="L117" s="26"/>
      <c r="M117" s="31"/>
      <c r="P117" s="26"/>
      <c r="Q117" s="31"/>
      <c r="T117" s="26"/>
      <c r="U117" s="31"/>
      <c r="X117" s="26"/>
      <c r="Y117" s="31"/>
      <c r="Z117" s="19"/>
    </row>
    <row r="118" spans="1:26" s="57" customFormat="1" ht="12.75">
      <c r="A118" s="56" t="s">
        <v>73</v>
      </c>
      <c r="D118" s="58"/>
      <c r="E118" s="59"/>
      <c r="H118" s="60"/>
      <c r="I118" s="59"/>
      <c r="L118" s="58"/>
      <c r="M118" s="59"/>
      <c r="P118" s="58"/>
      <c r="Q118" s="59"/>
      <c r="T118" s="58"/>
      <c r="U118" s="59"/>
      <c r="X118" s="58"/>
      <c r="Y118" s="59"/>
      <c r="Z118" s="19"/>
    </row>
    <row r="119" spans="1:26" s="57" customFormat="1" ht="12.75">
      <c r="A119" s="57" t="s">
        <v>74</v>
      </c>
      <c r="D119" s="61"/>
      <c r="E119" s="59"/>
      <c r="H119" s="62"/>
      <c r="I119" s="59"/>
      <c r="L119" s="61"/>
      <c r="M119" s="59"/>
      <c r="P119" s="61"/>
      <c r="Q119" s="59"/>
      <c r="T119" s="61"/>
      <c r="U119" s="59"/>
      <c r="X119" s="61"/>
      <c r="Y119" s="59"/>
      <c r="Z119" s="19">
        <f aca="true" t="shared" si="25" ref="Z119:Z125">ROUND(D119+H119+L119+P119+T119+X119,0)</f>
        <v>0</v>
      </c>
    </row>
    <row r="120" spans="1:26" s="57" customFormat="1" ht="12.75">
      <c r="A120" s="3" t="s">
        <v>75</v>
      </c>
      <c r="D120" s="61"/>
      <c r="E120" s="59"/>
      <c r="H120" s="62"/>
      <c r="I120" s="59"/>
      <c r="L120" s="61"/>
      <c r="M120" s="59"/>
      <c r="P120" s="61"/>
      <c r="Q120" s="59"/>
      <c r="T120" s="61"/>
      <c r="U120" s="59"/>
      <c r="X120" s="61"/>
      <c r="Y120" s="59"/>
      <c r="Z120" s="19">
        <f t="shared" si="25"/>
        <v>0</v>
      </c>
    </row>
    <row r="121" spans="1:26" s="57" customFormat="1" ht="12.75">
      <c r="A121" s="57" t="s">
        <v>0</v>
      </c>
      <c r="D121" s="61"/>
      <c r="E121" s="59"/>
      <c r="F121" s="60"/>
      <c r="H121" s="62"/>
      <c r="I121" s="59"/>
      <c r="J121" s="60"/>
      <c r="L121" s="61"/>
      <c r="M121" s="59"/>
      <c r="N121" s="60"/>
      <c r="P121" s="61"/>
      <c r="Q121" s="59"/>
      <c r="R121" s="60"/>
      <c r="T121" s="61"/>
      <c r="U121" s="59"/>
      <c r="V121" s="60"/>
      <c r="X121" s="61"/>
      <c r="Y121" s="59"/>
      <c r="Z121" s="19">
        <f t="shared" si="25"/>
        <v>0</v>
      </c>
    </row>
    <row r="122" spans="1:26" s="57" customFormat="1" ht="12.75">
      <c r="A122" s="96" t="s">
        <v>103</v>
      </c>
      <c r="D122" s="61"/>
      <c r="E122" s="59"/>
      <c r="F122" s="60"/>
      <c r="H122" s="97"/>
      <c r="I122" s="59"/>
      <c r="J122" s="60"/>
      <c r="L122" s="98"/>
      <c r="M122" s="59"/>
      <c r="N122" s="60"/>
      <c r="P122" s="98"/>
      <c r="Q122" s="59"/>
      <c r="R122" s="60"/>
      <c r="T122" s="98"/>
      <c r="U122" s="59"/>
      <c r="V122" s="60"/>
      <c r="X122" s="98"/>
      <c r="Y122" s="59"/>
      <c r="Z122" s="19">
        <f t="shared" si="25"/>
        <v>0</v>
      </c>
    </row>
    <row r="123" spans="1:26" s="57" customFormat="1" ht="12.75">
      <c r="A123" s="96" t="s">
        <v>103</v>
      </c>
      <c r="D123" s="61"/>
      <c r="E123" s="59"/>
      <c r="F123" s="60"/>
      <c r="H123" s="97"/>
      <c r="I123" s="59"/>
      <c r="J123" s="60"/>
      <c r="L123" s="98"/>
      <c r="M123" s="59"/>
      <c r="N123" s="60"/>
      <c r="P123" s="98"/>
      <c r="Q123" s="59"/>
      <c r="R123" s="60"/>
      <c r="T123" s="98"/>
      <c r="U123" s="59"/>
      <c r="V123" s="60"/>
      <c r="X123" s="98"/>
      <c r="Y123" s="59"/>
      <c r="Z123" s="19">
        <f t="shared" si="25"/>
        <v>0</v>
      </c>
    </row>
    <row r="124" spans="1:26" s="57" customFormat="1" ht="12.75">
      <c r="A124" s="96" t="s">
        <v>103</v>
      </c>
      <c r="D124" s="61"/>
      <c r="E124" s="59"/>
      <c r="F124" s="60"/>
      <c r="H124" s="97"/>
      <c r="I124" s="59"/>
      <c r="J124" s="60"/>
      <c r="L124" s="98"/>
      <c r="M124" s="59"/>
      <c r="N124" s="60"/>
      <c r="P124" s="98"/>
      <c r="Q124" s="59"/>
      <c r="R124" s="60"/>
      <c r="T124" s="98"/>
      <c r="U124" s="59"/>
      <c r="V124" s="60"/>
      <c r="X124" s="98"/>
      <c r="Y124" s="59"/>
      <c r="Z124" s="19">
        <f t="shared" si="25"/>
        <v>0</v>
      </c>
    </row>
    <row r="125" spans="1:26" ht="12.75">
      <c r="A125" s="3" t="s">
        <v>73</v>
      </c>
      <c r="D125" s="61"/>
      <c r="E125" s="31"/>
      <c r="F125" s="19"/>
      <c r="H125" s="62"/>
      <c r="I125" s="31"/>
      <c r="L125" s="52"/>
      <c r="M125" s="31"/>
      <c r="P125" s="52"/>
      <c r="Q125" s="31"/>
      <c r="T125" s="52"/>
      <c r="U125" s="31"/>
      <c r="X125" s="52"/>
      <c r="Y125" s="31"/>
      <c r="Z125" s="19">
        <f t="shared" si="25"/>
        <v>0</v>
      </c>
    </row>
    <row r="126" spans="4:26" ht="12.75">
      <c r="D126" s="58"/>
      <c r="E126" s="31"/>
      <c r="H126" s="60"/>
      <c r="I126" s="31"/>
      <c r="L126" s="42"/>
      <c r="M126" s="31"/>
      <c r="P126" s="42"/>
      <c r="Q126" s="31"/>
      <c r="T126" s="42"/>
      <c r="U126" s="31"/>
      <c r="X126" s="42"/>
      <c r="Y126" s="31"/>
      <c r="Z126" s="19"/>
    </row>
    <row r="127" spans="1:26" ht="12.75">
      <c r="A127" s="14" t="s">
        <v>1</v>
      </c>
      <c r="D127" s="55">
        <f>ROUND(SUM(D119:D126),0)</f>
        <v>0</v>
      </c>
      <c r="E127" s="31"/>
      <c r="G127" s="2"/>
      <c r="H127" s="55">
        <f>ROUND(SUM(H119:H126),0)</f>
        <v>0</v>
      </c>
      <c r="I127" s="31"/>
      <c r="L127" s="55">
        <f>ROUND(SUM(L119:L126),0)</f>
        <v>0</v>
      </c>
      <c r="M127" s="31"/>
      <c r="P127" s="55">
        <f>ROUND(SUM(P119:P126),0)</f>
        <v>0</v>
      </c>
      <c r="Q127" s="31"/>
      <c r="T127" s="55">
        <f>ROUND(SUM(T119:T126),0)</f>
        <v>0</v>
      </c>
      <c r="U127" s="31"/>
      <c r="X127" s="55">
        <f>ROUND(SUM(X119:X126),0)</f>
        <v>0</v>
      </c>
      <c r="Y127" s="31"/>
      <c r="Z127" s="55">
        <f>ROUND(SUM(Z119:Z126),0)</f>
        <v>0</v>
      </c>
    </row>
    <row r="128" spans="1:26" ht="12.75">
      <c r="A128" s="37"/>
      <c r="D128" s="42"/>
      <c r="E128" s="31"/>
      <c r="H128" s="42"/>
      <c r="I128" s="31"/>
      <c r="L128" s="42"/>
      <c r="M128" s="31"/>
      <c r="P128" s="42"/>
      <c r="Q128" s="31"/>
      <c r="T128" s="42"/>
      <c r="U128" s="31"/>
      <c r="X128" s="42"/>
      <c r="Y128" s="31"/>
      <c r="Z128" s="42"/>
    </row>
    <row r="129" spans="1:26" ht="12.75">
      <c r="A129" s="37"/>
      <c r="D129" s="42"/>
      <c r="E129" s="31"/>
      <c r="H129" s="42"/>
      <c r="I129" s="31"/>
      <c r="L129" s="42"/>
      <c r="M129" s="31"/>
      <c r="P129" s="42"/>
      <c r="Q129" s="31"/>
      <c r="T129" s="42"/>
      <c r="U129" s="31"/>
      <c r="X129" s="42"/>
      <c r="Y129" s="31"/>
      <c r="Z129" s="42"/>
    </row>
    <row r="130" spans="1:29" ht="12.75">
      <c r="A130" s="63" t="s">
        <v>2</v>
      </c>
      <c r="B130" s="64"/>
      <c r="C130" s="64"/>
      <c r="D130" s="92">
        <f>ROUND(D131-D104-D86-D116-D123-D124,0)+IF(D123&gt;25000,25000,D123)+IF(D124&gt;25000,25000,D124)+IF(D122&gt;25000,25000,D122)</f>
        <v>0</v>
      </c>
      <c r="E130" s="65"/>
      <c r="F130" s="66"/>
      <c r="G130" s="66"/>
      <c r="H130" s="92">
        <f>ROUND(H131-H104-H86-H116-H122-H123-H124,0)</f>
        <v>0</v>
      </c>
      <c r="I130" s="65"/>
      <c r="J130" s="64"/>
      <c r="K130" s="64"/>
      <c r="L130" s="92">
        <f>ROUND(L131-L104-L86-L116-L122-L123-L124,0)</f>
        <v>0</v>
      </c>
      <c r="M130" s="65"/>
      <c r="N130" s="64"/>
      <c r="O130" s="64"/>
      <c r="P130" s="92">
        <f>ROUND(P131-P104-P86-P116-P122-P123-P124,0)</f>
        <v>0</v>
      </c>
      <c r="Q130" s="65"/>
      <c r="R130" s="64"/>
      <c r="S130" s="64"/>
      <c r="T130" s="92">
        <f>ROUND(T131-T104-T86-T116-T122-T123-T124,0)</f>
        <v>0</v>
      </c>
      <c r="U130" s="65"/>
      <c r="V130" s="64"/>
      <c r="W130" s="64"/>
      <c r="X130" s="92">
        <f>ROUND(X131-X104-X86-X116-X122-X123-X124,0)</f>
        <v>0</v>
      </c>
      <c r="Y130" s="65"/>
      <c r="Z130" s="67">
        <f>ROUND(D130+H130+L130+P130+T130+X130,0)</f>
        <v>0</v>
      </c>
      <c r="AC130" s="19"/>
    </row>
    <row r="131" spans="1:26" ht="12.75">
      <c r="A131" s="3" t="s">
        <v>3</v>
      </c>
      <c r="D131" s="26">
        <f>ROUND(D102+D104+D107+D108+D116+D127,0)</f>
        <v>0</v>
      </c>
      <c r="E131" s="31"/>
      <c r="H131" s="26">
        <f>ROUND(H102+H104+H109+H116+H127,0)</f>
        <v>0</v>
      </c>
      <c r="I131" s="31"/>
      <c r="L131" s="26">
        <f>ROUND(L102+L104+L107+L108+L116+L127,0)</f>
        <v>0</v>
      </c>
      <c r="M131" s="31"/>
      <c r="P131" s="26">
        <f>ROUND(P102+P104+P107+P108+P116+P127,0)</f>
        <v>0</v>
      </c>
      <c r="Q131" s="31"/>
      <c r="T131" s="26">
        <f>ROUND(T102+T104+T107+T108+T116+T127,0)</f>
        <v>0</v>
      </c>
      <c r="U131" s="31"/>
      <c r="X131" s="26">
        <f>ROUND(X102+X104+X107+X108+X116+X127,0)</f>
        <v>0</v>
      </c>
      <c r="Y131" s="31"/>
      <c r="Z131" s="26">
        <f>ROUND(Z102+Z104+Z107+Z108+Z116+Z127,0)</f>
        <v>0</v>
      </c>
    </row>
    <row r="132" spans="1:26" ht="12.75">
      <c r="A132" s="3" t="s">
        <v>4</v>
      </c>
      <c r="B132" s="68" t="s">
        <v>5</v>
      </c>
      <c r="C132" s="69">
        <v>0.51</v>
      </c>
      <c r="D132" s="26">
        <f>ROUND(D130*C132,0)</f>
        <v>0</v>
      </c>
      <c r="E132" s="29"/>
      <c r="F132" s="68" t="s">
        <v>5</v>
      </c>
      <c r="G132" s="69">
        <v>0.51</v>
      </c>
      <c r="H132" s="26">
        <f>ROUND(H130*G132,0)</f>
        <v>0</v>
      </c>
      <c r="I132" s="29"/>
      <c r="J132" s="68" t="s">
        <v>5</v>
      </c>
      <c r="K132" s="69">
        <v>0.515</v>
      </c>
      <c r="L132" s="26">
        <f>ROUND(L130*K132,0)</f>
        <v>0</v>
      </c>
      <c r="M132" s="29"/>
      <c r="N132" s="68" t="s">
        <v>5</v>
      </c>
      <c r="O132" s="69">
        <v>0.515</v>
      </c>
      <c r="P132" s="26">
        <f>ROUND(P130*O132,0)</f>
        <v>0</v>
      </c>
      <c r="Q132" s="29"/>
      <c r="R132" s="68" t="s">
        <v>5</v>
      </c>
      <c r="S132" s="69">
        <v>0.515</v>
      </c>
      <c r="T132" s="26">
        <f>ROUND(T130*S132,0)</f>
        <v>0</v>
      </c>
      <c r="U132" s="29"/>
      <c r="V132" s="68" t="s">
        <v>5</v>
      </c>
      <c r="W132" s="69">
        <v>0.515</v>
      </c>
      <c r="X132" s="26">
        <f>ROUND(X130*W132,0)</f>
        <v>0</v>
      </c>
      <c r="Y132" s="29"/>
      <c r="Z132" s="19">
        <f>ROUND(D132+H132+L132+P132+T132+X132,0)</f>
        <v>0</v>
      </c>
    </row>
    <row r="133" spans="1:26" ht="13.5" thickBot="1">
      <c r="A133" s="70" t="s">
        <v>6</v>
      </c>
      <c r="B133" s="70"/>
      <c r="C133" s="70"/>
      <c r="D133" s="71">
        <f>ROUND(D131+D132,0)</f>
        <v>0</v>
      </c>
      <c r="E133" s="29"/>
      <c r="F133" s="71"/>
      <c r="G133" s="70"/>
      <c r="H133" s="71">
        <f>ROUND(H131+H132,0)</f>
        <v>0</v>
      </c>
      <c r="I133" s="29"/>
      <c r="J133" s="70"/>
      <c r="K133" s="70"/>
      <c r="L133" s="71">
        <f>ROUND(L131+L132,0)</f>
        <v>0</v>
      </c>
      <c r="M133" s="29"/>
      <c r="N133" s="70"/>
      <c r="O133" s="70"/>
      <c r="P133" s="71">
        <f>ROUND(P131+P132,0)</f>
        <v>0</v>
      </c>
      <c r="Q133" s="29"/>
      <c r="R133" s="70"/>
      <c r="S133" s="70"/>
      <c r="T133" s="71">
        <f>ROUND(T131+T132,0)</f>
        <v>0</v>
      </c>
      <c r="U133" s="29"/>
      <c r="V133" s="70"/>
      <c r="W133" s="70"/>
      <c r="X133" s="71">
        <f>ROUND(X131+X132,0)</f>
        <v>0</v>
      </c>
      <c r="Y133" s="29"/>
      <c r="Z133" s="71">
        <f>ROUND(Z131+Z132,0)</f>
        <v>0</v>
      </c>
    </row>
    <row r="134" spans="1:30" ht="13.5" thickTop="1">
      <c r="A134" s="72"/>
      <c r="D134" s="26"/>
      <c r="E134" s="26"/>
      <c r="H134" s="19"/>
      <c r="I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AA134" s="26"/>
      <c r="AB134" s="26"/>
      <c r="AD134" s="73"/>
    </row>
    <row r="135" spans="1:28" ht="12.75">
      <c r="A135" s="74"/>
      <c r="Z135" s="19">
        <f>T133+P133+L133+H133+D133+X133</f>
        <v>0</v>
      </c>
      <c r="AA135" s="19" t="s">
        <v>7</v>
      </c>
      <c r="AB135" s="75"/>
    </row>
    <row r="136" spans="1:12" ht="12.75">
      <c r="A136" s="99" t="s">
        <v>104</v>
      </c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</row>
  </sheetData>
  <sheetProtection/>
  <mergeCells count="2">
    <mergeCell ref="A1:C1"/>
    <mergeCell ref="B6:D6"/>
  </mergeCells>
  <printOptions/>
  <pageMargins left="0.7" right="0.7" top="0.75" bottom="0.75" header="0.3" footer="0.3"/>
  <pageSetup orientation="landscape" scale="54"/>
  <rowBreaks count="1" manualBreakCount="1">
    <brk id="88" max="255" man="1"/>
  </rowBreaks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New Mexico Financial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Financial Services Division</dc:creator>
  <cp:keywords/>
  <dc:description/>
  <cp:lastModifiedBy>iroeder</cp:lastModifiedBy>
  <dcterms:created xsi:type="dcterms:W3CDTF">2011-01-10T22:27:22Z</dcterms:created>
  <dcterms:modified xsi:type="dcterms:W3CDTF">2015-07-01T21:55:44Z</dcterms:modified>
  <cp:category/>
  <cp:version/>
  <cp:contentType/>
  <cp:contentStatus/>
</cp:coreProperties>
</file>